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C:\Users\11010442\Desktop\"/>
    </mc:Choice>
  </mc:AlternateContent>
  <xr:revisionPtr revIDLastSave="0" documentId="8_{76A8C86F-9077-47AD-99B5-B6F0A32A98CD}" xr6:coauthVersionLast="47" xr6:coauthVersionMax="47" xr10:uidLastSave="{00000000-0000-0000-0000-000000000000}"/>
  <workbookProtection workbookAlgorithmName="SHA-512" workbookHashValue="n0Waq+B99ame9JMZ3V49xXfmhUcMY8RN11Z5z1T3Ux/yGVv9tDwmwomCYKBJweC2XkWNAvjP363TYEJpPXreVw==" workbookSaltValue="N6ZYa4H765TfdztCfqcwNQ==" workbookSpinCount="100000" lockStructure="1"/>
  <bookViews>
    <workbookView xWindow="0" yWindow="0" windowWidth="28800" windowHeight="12075" xr2:uid="{F7FA184E-509C-4A9A-84C8-3D8B6EE77D02}"/>
  </bookViews>
  <sheets>
    <sheet name="使い方" sheetId="1" r:id="rId1"/>
    <sheet name="LIXIL対象製品リスト" sheetId="2" r:id="rId2"/>
    <sheet name="ガラス一覧" sheetId="3" r:id="rId3"/>
    <sheet name="ガラスパターン" sheetId="4" state="hidden" r:id="rId4"/>
    <sheet name="補助額を調べる" sheetId="5" r:id="rId5"/>
    <sheet name="開閉形式記号" sheetId="6" r:id="rId6"/>
    <sheet name="改訂履歴" sheetId="7" r:id="rId7"/>
    <sheet name="補助額" sheetId="8" state="hidden" r:id="rId8"/>
    <sheet name="こどもエコグレード" sheetId="9" state="hidden" r:id="rId9"/>
    <sheet name="名前定義" sheetId="10" state="hidden" r:id="rId10"/>
    <sheet name="サイズ" sheetId="11" state="hidden" r:id="rId11"/>
  </sheets>
  <externalReferences>
    <externalReference r:id="rId12"/>
  </externalReferences>
  <definedNames>
    <definedName name="_xlnm._FilterDatabase" localSheetId="1" hidden="1">LIXIL対象製品リスト!$B$6:$Q$6</definedName>
    <definedName name="_xlnm._FilterDatabase" localSheetId="3" hidden="1">ガラスパターン!$A$1:$E$298</definedName>
    <definedName name="_xlnm._FilterDatabase" localSheetId="2" hidden="1">ガラス一覧!$B$14:$P$458</definedName>
    <definedName name="_xlnm._FilterDatabase" localSheetId="5" hidden="1">開閉形式記号!#REF!</definedName>
    <definedName name="_xlnm._FilterDatabase" localSheetId="9" hidden="1">名前定義!$A$1:$E$1093</definedName>
    <definedName name="ENDA" localSheetId="5">#REF!</definedName>
    <definedName name="ENDB" localSheetId="5">#REF!</definedName>
    <definedName name="_xlnm.Print_Area" localSheetId="1">LIXIL対象製品リスト!$B$2:$Q$1098</definedName>
    <definedName name="_xlnm.Print_Area" localSheetId="5">開閉形式記号!$B$2:$D$20</definedName>
    <definedName name="_xlnm.Print_Area" localSheetId="9">名前定義!$A$1:$E$1094</definedName>
    <definedName name="_xlnm.Print_Titles" localSheetId="1">LIXIL対象製品リスト!$5:$5</definedName>
    <definedName name="_xlnm.Print_Titles" localSheetId="9">名前定義!$1:$1</definedName>
    <definedName name="Z_0FB167E2_469C_4A07_90CB_DA712366438E_.wvu.FilterData" localSheetId="5" hidden="1">開閉形式記号!#REF!</definedName>
    <definedName name="Z_37B5F074_0BD9_4638_8756_0FF1F3E726F6_.wvu.FilterData" localSheetId="5" hidden="1">開閉形式記号!#REF!</definedName>
    <definedName name="コピー" localSheetId="5">#REF!</definedName>
    <definedName name="構造" localSheetId="5">[1]LIST!$D$3:$D$7</definedName>
    <definedName name="製品区分" localSheetId="5">[1]LIST!$A$3:$A$6</definedName>
    <definedName name="製品名一覧">名前定義!$G$2</definedName>
    <definedName name="断熱等_防音">名前定義!$M$2:$M$14</definedName>
    <definedName name="断熱等_防音インプラス_FIX_開き窓_真空ガラス">名前定義!$B$3:$B$4</definedName>
    <definedName name="断熱等_防音インプラス_FIX_開き窓_真空ガラスFIX_F_">名前定義!$E$7:$E$9</definedName>
    <definedName name="断熱等_防音インプラス_FIX_開き窓_真空ガラス開き_T_">名前定義!$E$5:$E$6</definedName>
    <definedName name="断熱等_防音インプラス_FIX_開き窓_単板ガラス">名前定義!$B$13:$B$14</definedName>
    <definedName name="断熱等_防音インプラス_FIX_開き窓_単板ガラスFIX_F_">名前定義!$E$37</definedName>
    <definedName name="断熱等_防音インプラス_FIX_開き窓_単板ガラス開き_T_">名前定義!$E$36</definedName>
    <definedName name="断熱等_防音インプラス_FIX_開き窓_複層ガラス">名前定義!$B$8:$B$9</definedName>
    <definedName name="断熱等_防音インプラス_FIX_開き窓_複層ガラスFIX_F_">名前定義!$E$26:$E$29</definedName>
    <definedName name="断熱等_防音インプラス_FIX_開き窓_複層ガラス開き_T_">名前定義!$E$22:$E$25</definedName>
    <definedName name="断熱等_防音インプラス_for_Renovation_中桟付障子_">名前定義!$B$17</definedName>
    <definedName name="断熱等_防音インプラス_for_Renovation_中桟付障子_引違い_H_">名前定義!$E$43:$E$48</definedName>
    <definedName name="断熱等_防音インプラス_for_Renovation_中桟付障子除く_">名前定義!$B$16</definedName>
    <definedName name="断熱等_防音インプラス_for_Renovation_中桟付障子除く_引違い_H_">名前定義!$E$39:$E$42</definedName>
    <definedName name="断熱等_防音インプラス_テラスドア_真空ガラス">名前定義!$B$5</definedName>
    <definedName name="断熱等_防音インプラス_テラスドア_真空ガラス開き_T_">名前定義!$E$10:$E$11</definedName>
    <definedName name="断熱等_防音インプラス_テラスドア_単板ガラス">名前定義!$B$15</definedName>
    <definedName name="断熱等_防音インプラス_テラスドア_単板ガラス開き_T_">名前定義!$E$38</definedName>
    <definedName name="断熱等_防音インプラス_テラスドア_複層ガラス">名前定義!$B$10</definedName>
    <definedName name="断熱等_防音インプラス_テラスドア_複層ガラス開き_T_">名前定義!$E$30:$E$33</definedName>
    <definedName name="断熱等_防音インプラス_引違い窓_真空ガラス_中桟付障子除く_">名前定義!$B$2</definedName>
    <definedName name="断熱等_防音インプラス_引違い窓_真空ガラス_中桟付障子除く_引違い_H_">名前定義!$E$2:$E$4</definedName>
    <definedName name="断熱等_防音インプラス_引違い窓_単板ガラス_中桟付障子_">名前定義!$B$12</definedName>
    <definedName name="断熱等_防音インプラス_引違い窓_単板ガラス_中桟付障子_引違い_H_">名前定義!$E$35</definedName>
    <definedName name="断熱等_防音インプラス_引違い窓_単板ガラス_中桟付障子除く_">名前定義!$B$11</definedName>
    <definedName name="断熱等_防音インプラス_引違い窓_単板ガラス_中桟付障子除く_引違い_H_">名前定義!$E$34</definedName>
    <definedName name="断熱等_防音インプラス_引違い窓_複層ガラス_中桟付障子_">名前定義!$B$7</definedName>
    <definedName name="断熱等_防音インプラス_引違い窓_複層ガラス_中桟付障子_引違い_H_">名前定義!$E$16:$E$21</definedName>
    <definedName name="断熱等_防音インプラス_引違い窓_複層ガラス_中桟付障子除く_">名前定義!$B$6</definedName>
    <definedName name="断熱等_防音インプラス_引違い窓_複層ガラス_中桟付障子除く_引違い_H_">名前定義!$E$12:$E$15</definedName>
    <definedName name="適応地域" localSheetId="5">[1]LIST!$G$3:$G$6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9" l="1"/>
  <c r="A61" i="9"/>
  <c r="F60" i="9"/>
  <c r="A60" i="9"/>
  <c r="F59" i="9"/>
  <c r="A59" i="9"/>
  <c r="F58" i="9"/>
  <c r="A58" i="9"/>
  <c r="F57" i="9"/>
  <c r="A57" i="9"/>
  <c r="F56" i="9"/>
  <c r="A56" i="9"/>
  <c r="F55" i="9"/>
  <c r="A55" i="9"/>
  <c r="F54" i="9"/>
  <c r="A54" i="9"/>
  <c r="F53" i="9"/>
  <c r="A53" i="9"/>
  <c r="F52" i="9"/>
  <c r="A52" i="9"/>
  <c r="F51" i="9"/>
  <c r="A51" i="9"/>
  <c r="F50" i="9"/>
  <c r="A50" i="9"/>
  <c r="F49" i="9"/>
  <c r="A49" i="9"/>
  <c r="F48" i="9"/>
  <c r="A48" i="9"/>
  <c r="F47" i="9"/>
  <c r="A47" i="9"/>
  <c r="F46" i="9"/>
  <c r="A46" i="9"/>
  <c r="F45" i="9"/>
  <c r="A45" i="9"/>
  <c r="F44" i="9"/>
  <c r="A44" i="9"/>
  <c r="F43" i="9"/>
  <c r="A43" i="9"/>
  <c r="F42" i="9"/>
  <c r="A42" i="9"/>
  <c r="F41" i="9"/>
  <c r="A41" i="9"/>
  <c r="F40" i="9"/>
  <c r="A40" i="9"/>
  <c r="F39" i="9"/>
  <c r="A39" i="9"/>
  <c r="F38" i="9"/>
  <c r="A38" i="9"/>
  <c r="F37" i="9"/>
  <c r="A37" i="9"/>
  <c r="F36" i="9"/>
  <c r="A36" i="9"/>
  <c r="F35" i="9"/>
  <c r="A35" i="9"/>
  <c r="F34" i="9"/>
  <c r="A34" i="9"/>
  <c r="F33" i="9"/>
  <c r="A33" i="9"/>
  <c r="F32" i="9"/>
  <c r="A32" i="9"/>
  <c r="F31" i="9"/>
  <c r="A31" i="9"/>
  <c r="F30" i="9"/>
  <c r="A30" i="9"/>
  <c r="F29" i="9"/>
  <c r="A29" i="9"/>
  <c r="F28" i="9"/>
  <c r="A28" i="9"/>
  <c r="F27" i="9"/>
  <c r="A27" i="9"/>
  <c r="F26" i="9"/>
  <c r="A26" i="9"/>
  <c r="F25" i="9"/>
  <c r="A25" i="9"/>
  <c r="F24" i="9"/>
  <c r="A24" i="9"/>
  <c r="F23" i="9"/>
  <c r="A23" i="9"/>
  <c r="F22" i="9"/>
  <c r="A22" i="9"/>
  <c r="F21" i="9"/>
  <c r="A21" i="9"/>
  <c r="F20" i="9"/>
  <c r="A20" i="9"/>
  <c r="F19" i="9"/>
  <c r="A19" i="9"/>
  <c r="F18" i="9"/>
  <c r="A18" i="9"/>
  <c r="F17" i="9"/>
  <c r="A17" i="9"/>
  <c r="F16" i="9"/>
  <c r="A16" i="9"/>
  <c r="F15" i="9"/>
  <c r="A15" i="9"/>
  <c r="F14" i="9"/>
  <c r="A14" i="9"/>
  <c r="F13" i="9"/>
  <c r="A13" i="9"/>
  <c r="F12" i="9"/>
  <c r="A12" i="9"/>
  <c r="F11" i="9"/>
  <c r="A11" i="9"/>
  <c r="F10" i="9"/>
  <c r="A10" i="9"/>
  <c r="F9" i="9"/>
  <c r="A9" i="9"/>
  <c r="F8" i="9"/>
  <c r="A8" i="9"/>
  <c r="F7" i="9"/>
  <c r="A7" i="9"/>
  <c r="F6" i="9"/>
  <c r="A6" i="9"/>
  <c r="F5" i="9"/>
  <c r="A5" i="9"/>
  <c r="F4" i="9"/>
  <c r="A4" i="9"/>
  <c r="F3" i="9"/>
  <c r="A3" i="9"/>
  <c r="F2" i="9"/>
  <c r="A2" i="9"/>
  <c r="F85" i="8"/>
  <c r="A85" i="8" s="1"/>
  <c r="F84" i="8"/>
  <c r="A84" i="8" s="1"/>
  <c r="F83" i="8"/>
  <c r="A83" i="8" s="1"/>
  <c r="F82" i="8"/>
  <c r="A82" i="8"/>
  <c r="F81" i="8"/>
  <c r="A81" i="8" s="1"/>
  <c r="F80" i="8"/>
  <c r="A80" i="8" s="1"/>
  <c r="F79" i="8"/>
  <c r="A79" i="8" s="1"/>
  <c r="F78" i="8"/>
  <c r="A78" i="8"/>
  <c r="F77" i="8"/>
  <c r="A77" i="8" s="1"/>
  <c r="F76" i="8"/>
  <c r="A76" i="8" s="1"/>
  <c r="F75" i="8"/>
  <c r="A75" i="8" s="1"/>
  <c r="F74" i="8"/>
  <c r="A74" i="8"/>
  <c r="F73" i="8"/>
  <c r="A73" i="8" s="1"/>
  <c r="F72" i="8"/>
  <c r="A72" i="8" s="1"/>
  <c r="F71" i="8"/>
  <c r="A71" i="8" s="1"/>
  <c r="F70" i="8"/>
  <c r="A70" i="8"/>
  <c r="F69" i="8"/>
  <c r="A69" i="8" s="1"/>
  <c r="F68" i="8"/>
  <c r="A68" i="8" s="1"/>
  <c r="F67" i="8"/>
  <c r="A67" i="8" s="1"/>
  <c r="F66" i="8"/>
  <c r="A66" i="8"/>
  <c r="F65" i="8"/>
  <c r="A65" i="8" s="1"/>
  <c r="F64" i="8"/>
  <c r="A64" i="8" s="1"/>
  <c r="F63" i="8"/>
  <c r="A63" i="8" s="1"/>
  <c r="F62" i="8"/>
  <c r="A62" i="8"/>
  <c r="F61" i="8"/>
  <c r="A61" i="8" s="1"/>
  <c r="F60" i="8"/>
  <c r="A60" i="8" s="1"/>
  <c r="F59" i="8"/>
  <c r="A59" i="8" s="1"/>
  <c r="F58" i="8"/>
  <c r="A58" i="8"/>
  <c r="F57" i="8"/>
  <c r="A57" i="8" s="1"/>
  <c r="F56" i="8"/>
  <c r="A56" i="8" s="1"/>
  <c r="F55" i="8"/>
  <c r="A55" i="8" s="1"/>
  <c r="F54" i="8"/>
  <c r="A54" i="8"/>
  <c r="F53" i="8"/>
  <c r="A53" i="8" s="1"/>
  <c r="F52" i="8"/>
  <c r="A52" i="8" s="1"/>
  <c r="F51" i="8"/>
  <c r="A51" i="8" s="1"/>
  <c r="F50" i="8"/>
  <c r="A50" i="8"/>
  <c r="F49" i="8"/>
  <c r="A49" i="8" s="1"/>
  <c r="F48" i="8"/>
  <c r="A48" i="8" s="1"/>
  <c r="F47" i="8"/>
  <c r="A47" i="8" s="1"/>
  <c r="F46" i="8"/>
  <c r="A46" i="8"/>
  <c r="F45" i="8"/>
  <c r="A45" i="8" s="1"/>
  <c r="F44" i="8"/>
  <c r="A44" i="8" s="1"/>
  <c r="F43" i="8"/>
  <c r="A43" i="8" s="1"/>
  <c r="F42" i="8"/>
  <c r="A42" i="8"/>
  <c r="F41" i="8"/>
  <c r="A41" i="8" s="1"/>
  <c r="F40" i="8"/>
  <c r="A40" i="8" s="1"/>
  <c r="F39" i="8"/>
  <c r="A39" i="8" s="1"/>
  <c r="F38" i="8"/>
  <c r="A38" i="8"/>
  <c r="F37" i="8"/>
  <c r="A37" i="8" s="1"/>
  <c r="F36" i="8"/>
  <c r="A36" i="8" s="1"/>
  <c r="F35" i="8"/>
  <c r="A35" i="8" s="1"/>
  <c r="F34" i="8"/>
  <c r="A34" i="8"/>
  <c r="F33" i="8"/>
  <c r="A33" i="8" s="1"/>
  <c r="F32" i="8"/>
  <c r="A32" i="8" s="1"/>
  <c r="F31" i="8"/>
  <c r="A31" i="8" s="1"/>
  <c r="F30" i="8"/>
  <c r="A30" i="8"/>
  <c r="F29" i="8"/>
  <c r="A29" i="8" s="1"/>
  <c r="F28" i="8"/>
  <c r="A28" i="8" s="1"/>
  <c r="F27" i="8"/>
  <c r="A27" i="8" s="1"/>
  <c r="F26" i="8"/>
  <c r="A26" i="8"/>
  <c r="F25" i="8"/>
  <c r="A25" i="8" s="1"/>
  <c r="F24" i="8"/>
  <c r="A24" i="8" s="1"/>
  <c r="F23" i="8"/>
  <c r="A23" i="8" s="1"/>
  <c r="F22" i="8"/>
  <c r="A22" i="8"/>
  <c r="F21" i="8"/>
  <c r="A21" i="8" s="1"/>
  <c r="F20" i="8"/>
  <c r="A20" i="8" s="1"/>
  <c r="F19" i="8"/>
  <c r="A19" i="8" s="1"/>
  <c r="F18" i="8"/>
  <c r="A18" i="8"/>
  <c r="F17" i="8"/>
  <c r="A17" i="8" s="1"/>
  <c r="F16" i="8"/>
  <c r="A16" i="8" s="1"/>
  <c r="F15" i="8"/>
  <c r="A15" i="8" s="1"/>
  <c r="F14" i="8"/>
  <c r="A14" i="8"/>
  <c r="F13" i="8"/>
  <c r="A13" i="8" s="1"/>
  <c r="F12" i="8"/>
  <c r="A12" i="8" s="1"/>
  <c r="F11" i="8"/>
  <c r="A11" i="8" s="1"/>
  <c r="F10" i="8"/>
  <c r="A10" i="8"/>
  <c r="F9" i="8"/>
  <c r="A9" i="8" s="1"/>
  <c r="F8" i="8"/>
  <c r="A8" i="8" s="1"/>
  <c r="F7" i="8"/>
  <c r="A7" i="8" s="1"/>
  <c r="F6" i="8"/>
  <c r="A6" i="8"/>
  <c r="F5" i="8"/>
  <c r="A5" i="8" s="1"/>
  <c r="F4" i="8"/>
  <c r="A4" i="8" s="1"/>
  <c r="F3" i="8"/>
  <c r="A3" i="8" s="1"/>
  <c r="F2" i="8"/>
  <c r="A2" i="8"/>
  <c r="O41" i="5"/>
  <c r="P41" i="5" s="1"/>
  <c r="Y41" i="5" s="1"/>
  <c r="Z41" i="5" s="1"/>
  <c r="N41" i="5"/>
  <c r="F41" i="5"/>
  <c r="E41" i="5"/>
  <c r="C41" i="5"/>
  <c r="B41" i="5"/>
  <c r="A41" i="5"/>
  <c r="O40" i="5"/>
  <c r="P40" i="5" s="1"/>
  <c r="N40" i="5"/>
  <c r="F40" i="5"/>
  <c r="E40" i="5"/>
  <c r="C40" i="5"/>
  <c r="B40" i="5"/>
  <c r="A40" i="5"/>
  <c r="O39" i="5"/>
  <c r="P39" i="5" s="1"/>
  <c r="Y39" i="5" s="1"/>
  <c r="Z39" i="5" s="1"/>
  <c r="N39" i="5"/>
  <c r="F39" i="5"/>
  <c r="E39" i="5"/>
  <c r="C39" i="5"/>
  <c r="B39" i="5"/>
  <c r="A39" i="5"/>
  <c r="O38" i="5"/>
  <c r="P38" i="5" s="1"/>
  <c r="N38" i="5"/>
  <c r="F38" i="5"/>
  <c r="E38" i="5"/>
  <c r="C38" i="5"/>
  <c r="B38" i="5"/>
  <c r="A38" i="5"/>
  <c r="O37" i="5"/>
  <c r="P37" i="5" s="1"/>
  <c r="N37" i="5"/>
  <c r="F37" i="5"/>
  <c r="E37" i="5"/>
  <c r="C37" i="5"/>
  <c r="B37" i="5"/>
  <c r="A37" i="5"/>
  <c r="O36" i="5"/>
  <c r="P36" i="5" s="1"/>
  <c r="N36" i="5"/>
  <c r="F36" i="5"/>
  <c r="E36" i="5"/>
  <c r="C36" i="5"/>
  <c r="B36" i="5"/>
  <c r="A36" i="5"/>
  <c r="O35" i="5"/>
  <c r="P35" i="5" s="1"/>
  <c r="N35" i="5"/>
  <c r="F35" i="5"/>
  <c r="E35" i="5"/>
  <c r="C35" i="5"/>
  <c r="B35" i="5"/>
  <c r="A35" i="5"/>
  <c r="O34" i="5"/>
  <c r="P34" i="5" s="1"/>
  <c r="AF34" i="5" s="1"/>
  <c r="N34" i="5"/>
  <c r="F34" i="5"/>
  <c r="E34" i="5"/>
  <c r="C34" i="5"/>
  <c r="B34" i="5"/>
  <c r="A34" i="5"/>
  <c r="O33" i="5"/>
  <c r="P33" i="5" s="1"/>
  <c r="N33" i="5"/>
  <c r="F33" i="5"/>
  <c r="E33" i="5"/>
  <c r="C33" i="5"/>
  <c r="B33" i="5"/>
  <c r="A33" i="5"/>
  <c r="O32" i="5"/>
  <c r="P32" i="5" s="1"/>
  <c r="N32" i="5"/>
  <c r="F32" i="5"/>
  <c r="E32" i="5"/>
  <c r="C32" i="5"/>
  <c r="B32" i="5"/>
  <c r="A32" i="5"/>
  <c r="O31" i="5"/>
  <c r="P31" i="5" s="1"/>
  <c r="N31" i="5"/>
  <c r="F31" i="5"/>
  <c r="E31" i="5"/>
  <c r="C31" i="5"/>
  <c r="B31" i="5"/>
  <c r="A31" i="5"/>
  <c r="O30" i="5"/>
  <c r="P30" i="5" s="1"/>
  <c r="N30" i="5"/>
  <c r="F30" i="5"/>
  <c r="E30" i="5"/>
  <c r="C30" i="5"/>
  <c r="B30" i="5"/>
  <c r="A30" i="5"/>
  <c r="O29" i="5"/>
  <c r="P29" i="5" s="1"/>
  <c r="N29" i="5"/>
  <c r="F29" i="5"/>
  <c r="E29" i="5"/>
  <c r="C29" i="5"/>
  <c r="B29" i="5"/>
  <c r="A29" i="5"/>
  <c r="O28" i="5"/>
  <c r="P28" i="5" s="1"/>
  <c r="N28" i="5"/>
  <c r="F28" i="5"/>
  <c r="E28" i="5"/>
  <c r="C28" i="5"/>
  <c r="B28" i="5"/>
  <c r="A28" i="5"/>
  <c r="O27" i="5"/>
  <c r="P27" i="5" s="1"/>
  <c r="N27" i="5"/>
  <c r="F27" i="5"/>
  <c r="E27" i="5"/>
  <c r="C27" i="5"/>
  <c r="B27" i="5"/>
  <c r="A27" i="5"/>
  <c r="O26" i="5"/>
  <c r="P26" i="5" s="1"/>
  <c r="N26" i="5"/>
  <c r="F26" i="5"/>
  <c r="E26" i="5"/>
  <c r="C26" i="5"/>
  <c r="B26" i="5"/>
  <c r="A26" i="5"/>
  <c r="O25" i="5"/>
  <c r="P25" i="5" s="1"/>
  <c r="N25" i="5"/>
  <c r="F25" i="5"/>
  <c r="E25" i="5"/>
  <c r="C25" i="5"/>
  <c r="B25" i="5"/>
  <c r="A25" i="5"/>
  <c r="O24" i="5"/>
  <c r="P24" i="5" s="1"/>
  <c r="AF24" i="5" s="1"/>
  <c r="N24" i="5"/>
  <c r="F24" i="5"/>
  <c r="E24" i="5"/>
  <c r="C24" i="5"/>
  <c r="B24" i="5"/>
  <c r="A24" i="5"/>
  <c r="O23" i="5"/>
  <c r="P23" i="5" s="1"/>
  <c r="N23" i="5"/>
  <c r="F23" i="5"/>
  <c r="E23" i="5"/>
  <c r="C23" i="5"/>
  <c r="B23" i="5"/>
  <c r="A23" i="5"/>
  <c r="O22" i="5"/>
  <c r="P22" i="5" s="1"/>
  <c r="AF22" i="5" s="1"/>
  <c r="N22" i="5"/>
  <c r="F22" i="5"/>
  <c r="E22" i="5"/>
  <c r="C22" i="5"/>
  <c r="B22" i="5"/>
  <c r="A22" i="5"/>
  <c r="O21" i="5"/>
  <c r="P21" i="5" s="1"/>
  <c r="V21" i="5" s="1"/>
  <c r="N21" i="5"/>
  <c r="F21" i="5"/>
  <c r="E21" i="5"/>
  <c r="C21" i="5"/>
  <c r="B21" i="5"/>
  <c r="A21" i="5"/>
  <c r="O20" i="5"/>
  <c r="P20" i="5" s="1"/>
  <c r="N20" i="5"/>
  <c r="F20" i="5"/>
  <c r="E20" i="5"/>
  <c r="C20" i="5"/>
  <c r="B20" i="5"/>
  <c r="A20" i="5"/>
  <c r="O19" i="5"/>
  <c r="P19" i="5" s="1"/>
  <c r="N19" i="5"/>
  <c r="F19" i="5"/>
  <c r="E19" i="5"/>
  <c r="C19" i="5"/>
  <c r="B19" i="5"/>
  <c r="A19" i="5"/>
  <c r="O18" i="5"/>
  <c r="P18" i="5" s="1"/>
  <c r="N18" i="5"/>
  <c r="F18" i="5"/>
  <c r="E18" i="5"/>
  <c r="C18" i="5"/>
  <c r="B18" i="5"/>
  <c r="A18" i="5"/>
  <c r="O17" i="5"/>
  <c r="P17" i="5" s="1"/>
  <c r="N17" i="5"/>
  <c r="F17" i="5"/>
  <c r="E17" i="5"/>
  <c r="C17" i="5"/>
  <c r="B17" i="5"/>
  <c r="A17" i="5"/>
  <c r="O16" i="5"/>
  <c r="P16" i="5" s="1"/>
  <c r="N16" i="5"/>
  <c r="F16" i="5"/>
  <c r="E16" i="5"/>
  <c r="C16" i="5"/>
  <c r="B16" i="5"/>
  <c r="A16" i="5"/>
  <c r="O15" i="5"/>
  <c r="P15" i="5" s="1"/>
  <c r="N15" i="5"/>
  <c r="F15" i="5"/>
  <c r="E15" i="5"/>
  <c r="C15" i="5"/>
  <c r="B15" i="5"/>
  <c r="A15" i="5"/>
  <c r="O14" i="5"/>
  <c r="P14" i="5" s="1"/>
  <c r="W14" i="5" s="1"/>
  <c r="N14" i="5"/>
  <c r="F14" i="5"/>
  <c r="E14" i="5"/>
  <c r="C14" i="5"/>
  <c r="B14" i="5"/>
  <c r="A14" i="5"/>
  <c r="O13" i="5"/>
  <c r="P13" i="5" s="1"/>
  <c r="N13" i="5"/>
  <c r="F13" i="5"/>
  <c r="E13" i="5"/>
  <c r="C13" i="5"/>
  <c r="B13" i="5"/>
  <c r="A13" i="5"/>
  <c r="O12" i="5"/>
  <c r="P12" i="5" s="1"/>
  <c r="N12" i="5"/>
  <c r="F12" i="5"/>
  <c r="E12" i="5"/>
  <c r="C12" i="5"/>
  <c r="B12" i="5"/>
  <c r="A12" i="5"/>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3" i="4"/>
  <c r="G2" i="4"/>
  <c r="D458" i="3"/>
  <c r="B458" i="3"/>
  <c r="C458" i="3" s="1"/>
  <c r="D457" i="3"/>
  <c r="B457" i="3"/>
  <c r="C457" i="3" s="1"/>
  <c r="D456" i="3"/>
  <c r="B456" i="3"/>
  <c r="C456" i="3" s="1"/>
  <c r="D455" i="3"/>
  <c r="B455" i="3"/>
  <c r="C455" i="3" s="1"/>
  <c r="D454" i="3"/>
  <c r="B454" i="3"/>
  <c r="C454" i="3" s="1"/>
  <c r="D453" i="3"/>
  <c r="B453" i="3"/>
  <c r="C453" i="3" s="1"/>
  <c r="D452" i="3"/>
  <c r="B452" i="3"/>
  <c r="C452" i="3" s="1"/>
  <c r="D451" i="3"/>
  <c r="B451" i="3"/>
  <c r="C451" i="3" s="1"/>
  <c r="D450" i="3"/>
  <c r="B450" i="3"/>
  <c r="C450" i="3" s="1"/>
  <c r="D449" i="3"/>
  <c r="B449" i="3"/>
  <c r="C449" i="3" s="1"/>
  <c r="D448" i="3"/>
  <c r="B448" i="3"/>
  <c r="C448" i="3" s="1"/>
  <c r="D447" i="3"/>
  <c r="B447" i="3"/>
  <c r="C447" i="3" s="1"/>
  <c r="D446" i="3"/>
  <c r="B446" i="3"/>
  <c r="C446" i="3" s="1"/>
  <c r="D445" i="3"/>
  <c r="B445" i="3"/>
  <c r="C445" i="3" s="1"/>
  <c r="D444" i="3"/>
  <c r="B444" i="3"/>
  <c r="C444" i="3" s="1"/>
  <c r="D443" i="3"/>
  <c r="B443" i="3"/>
  <c r="C443" i="3" s="1"/>
  <c r="D442" i="3"/>
  <c r="B442" i="3"/>
  <c r="C442" i="3" s="1"/>
  <c r="D441" i="3"/>
  <c r="B441" i="3"/>
  <c r="C441" i="3" s="1"/>
  <c r="D440" i="3"/>
  <c r="B440" i="3"/>
  <c r="C440" i="3" s="1"/>
  <c r="D439" i="3"/>
  <c r="B439" i="3"/>
  <c r="C439" i="3" s="1"/>
  <c r="D438" i="3"/>
  <c r="B438" i="3"/>
  <c r="C438" i="3" s="1"/>
  <c r="D437" i="3"/>
  <c r="B437" i="3"/>
  <c r="C437" i="3" s="1"/>
  <c r="D436" i="3"/>
  <c r="B436" i="3"/>
  <c r="C436" i="3" s="1"/>
  <c r="D435" i="3"/>
  <c r="B435" i="3"/>
  <c r="C435" i="3" s="1"/>
  <c r="D434" i="3"/>
  <c r="B434" i="3"/>
  <c r="C434" i="3" s="1"/>
  <c r="D433" i="3"/>
  <c r="B433" i="3"/>
  <c r="C433" i="3" s="1"/>
  <c r="D432" i="3"/>
  <c r="B432" i="3"/>
  <c r="C432" i="3" s="1"/>
  <c r="D431" i="3"/>
  <c r="B431" i="3"/>
  <c r="C431" i="3" s="1"/>
  <c r="D430" i="3"/>
  <c r="B430" i="3"/>
  <c r="C430" i="3" s="1"/>
  <c r="D429" i="3"/>
  <c r="B429" i="3"/>
  <c r="C429" i="3" s="1"/>
  <c r="D428" i="3"/>
  <c r="B428" i="3"/>
  <c r="C428" i="3" s="1"/>
  <c r="D427" i="3"/>
  <c r="B427" i="3"/>
  <c r="C427" i="3" s="1"/>
  <c r="D426" i="3"/>
  <c r="B426" i="3"/>
  <c r="C426" i="3" s="1"/>
  <c r="D425" i="3"/>
  <c r="B425" i="3"/>
  <c r="C425" i="3" s="1"/>
  <c r="D424" i="3"/>
  <c r="B424" i="3"/>
  <c r="C424" i="3" s="1"/>
  <c r="D423" i="3"/>
  <c r="B423" i="3"/>
  <c r="C423" i="3" s="1"/>
  <c r="D422" i="3"/>
  <c r="B422" i="3"/>
  <c r="C422" i="3" s="1"/>
  <c r="D421" i="3"/>
  <c r="B421" i="3"/>
  <c r="C421" i="3" s="1"/>
  <c r="D420" i="3"/>
  <c r="B420" i="3"/>
  <c r="C420" i="3" s="1"/>
  <c r="D419" i="3"/>
  <c r="B419" i="3"/>
  <c r="C419" i="3" s="1"/>
  <c r="D418" i="3"/>
  <c r="B418" i="3"/>
  <c r="C418" i="3" s="1"/>
  <c r="D417" i="3"/>
  <c r="B417" i="3"/>
  <c r="C417" i="3" s="1"/>
  <c r="D416" i="3"/>
  <c r="B416" i="3"/>
  <c r="C416" i="3" s="1"/>
  <c r="D415" i="3"/>
  <c r="B415" i="3"/>
  <c r="C415" i="3" s="1"/>
  <c r="D414" i="3"/>
  <c r="B414" i="3"/>
  <c r="C414" i="3" s="1"/>
  <c r="D413" i="3"/>
  <c r="B413" i="3"/>
  <c r="C413" i="3" s="1"/>
  <c r="D412" i="3"/>
  <c r="B412" i="3"/>
  <c r="C412" i="3" s="1"/>
  <c r="D411" i="3"/>
  <c r="B411" i="3"/>
  <c r="C411" i="3" s="1"/>
  <c r="D410" i="3"/>
  <c r="B410" i="3"/>
  <c r="C410" i="3" s="1"/>
  <c r="D409" i="3"/>
  <c r="B409" i="3"/>
  <c r="C409" i="3" s="1"/>
  <c r="D408" i="3"/>
  <c r="B408" i="3"/>
  <c r="C408" i="3" s="1"/>
  <c r="D407" i="3"/>
  <c r="B407" i="3"/>
  <c r="C407" i="3" s="1"/>
  <c r="D406" i="3"/>
  <c r="B406" i="3"/>
  <c r="C406" i="3" s="1"/>
  <c r="D405" i="3"/>
  <c r="B405" i="3"/>
  <c r="C405" i="3" s="1"/>
  <c r="D404" i="3"/>
  <c r="B404" i="3"/>
  <c r="C404" i="3" s="1"/>
  <c r="D403" i="3"/>
  <c r="B403" i="3"/>
  <c r="C403" i="3" s="1"/>
  <c r="D402" i="3"/>
  <c r="B402" i="3"/>
  <c r="C402" i="3" s="1"/>
  <c r="D401" i="3"/>
  <c r="B401" i="3"/>
  <c r="C401" i="3" s="1"/>
  <c r="D400" i="3"/>
  <c r="B400" i="3"/>
  <c r="C400" i="3" s="1"/>
  <c r="D399" i="3"/>
  <c r="B399" i="3"/>
  <c r="C399" i="3" s="1"/>
  <c r="D398" i="3"/>
  <c r="B398" i="3"/>
  <c r="C398" i="3" s="1"/>
  <c r="D397" i="3"/>
  <c r="B397" i="3"/>
  <c r="C397" i="3" s="1"/>
  <c r="D396" i="3"/>
  <c r="B396" i="3"/>
  <c r="C396" i="3" s="1"/>
  <c r="D395" i="3"/>
  <c r="B395" i="3"/>
  <c r="C395" i="3" s="1"/>
  <c r="D394" i="3"/>
  <c r="B394" i="3"/>
  <c r="C394" i="3" s="1"/>
  <c r="D393" i="3"/>
  <c r="B393" i="3"/>
  <c r="C393" i="3" s="1"/>
  <c r="D392" i="3"/>
  <c r="B392" i="3"/>
  <c r="C392" i="3" s="1"/>
  <c r="D391" i="3"/>
  <c r="B391" i="3"/>
  <c r="C391" i="3" s="1"/>
  <c r="D390" i="3"/>
  <c r="B390" i="3"/>
  <c r="C390" i="3" s="1"/>
  <c r="D389" i="3"/>
  <c r="B389" i="3"/>
  <c r="C389" i="3" s="1"/>
  <c r="D388" i="3"/>
  <c r="B388" i="3"/>
  <c r="C388" i="3" s="1"/>
  <c r="D387" i="3"/>
  <c r="B387" i="3"/>
  <c r="C387" i="3" s="1"/>
  <c r="D386" i="3"/>
  <c r="B386" i="3"/>
  <c r="C386" i="3" s="1"/>
  <c r="D385" i="3"/>
  <c r="B385" i="3"/>
  <c r="C385" i="3" s="1"/>
  <c r="D384" i="3"/>
  <c r="B384" i="3"/>
  <c r="C384" i="3" s="1"/>
  <c r="D383" i="3"/>
  <c r="B383" i="3"/>
  <c r="C383" i="3" s="1"/>
  <c r="D382" i="3"/>
  <c r="B382" i="3"/>
  <c r="C382" i="3" s="1"/>
  <c r="D381" i="3"/>
  <c r="B381" i="3"/>
  <c r="C381" i="3" s="1"/>
  <c r="D380" i="3"/>
  <c r="B380" i="3"/>
  <c r="C380" i="3" s="1"/>
  <c r="D379" i="3"/>
  <c r="B379" i="3"/>
  <c r="C379" i="3" s="1"/>
  <c r="D378" i="3"/>
  <c r="B378" i="3"/>
  <c r="C378" i="3" s="1"/>
  <c r="D377" i="3"/>
  <c r="B377" i="3"/>
  <c r="C377" i="3" s="1"/>
  <c r="D376" i="3"/>
  <c r="B376" i="3"/>
  <c r="C376" i="3" s="1"/>
  <c r="D375" i="3"/>
  <c r="B375" i="3"/>
  <c r="C375" i="3" s="1"/>
  <c r="D374" i="3"/>
  <c r="B374" i="3"/>
  <c r="C374" i="3" s="1"/>
  <c r="D373" i="3"/>
  <c r="B373" i="3"/>
  <c r="C373" i="3" s="1"/>
  <c r="D372" i="3"/>
  <c r="B372" i="3"/>
  <c r="C372" i="3" s="1"/>
  <c r="D371" i="3"/>
  <c r="B371" i="3"/>
  <c r="C371" i="3" s="1"/>
  <c r="D370" i="3"/>
  <c r="B370" i="3"/>
  <c r="C370" i="3" s="1"/>
  <c r="D369" i="3"/>
  <c r="B369" i="3"/>
  <c r="C369" i="3" s="1"/>
  <c r="D368" i="3"/>
  <c r="B368" i="3"/>
  <c r="C368" i="3" s="1"/>
  <c r="D367" i="3"/>
  <c r="B367" i="3"/>
  <c r="C367" i="3" s="1"/>
  <c r="D366" i="3"/>
  <c r="B366" i="3"/>
  <c r="C366" i="3" s="1"/>
  <c r="D365" i="3"/>
  <c r="B365" i="3"/>
  <c r="C365" i="3" s="1"/>
  <c r="D364" i="3"/>
  <c r="B364" i="3"/>
  <c r="C364" i="3" s="1"/>
  <c r="D363" i="3"/>
  <c r="B363" i="3"/>
  <c r="C363" i="3" s="1"/>
  <c r="D362" i="3"/>
  <c r="B362" i="3"/>
  <c r="C362" i="3" s="1"/>
  <c r="D361" i="3"/>
  <c r="B361" i="3"/>
  <c r="C361" i="3" s="1"/>
  <c r="D360" i="3"/>
  <c r="B360" i="3"/>
  <c r="C360" i="3" s="1"/>
  <c r="D359" i="3"/>
  <c r="B359" i="3"/>
  <c r="C359" i="3" s="1"/>
  <c r="D358" i="3"/>
  <c r="B358" i="3"/>
  <c r="C358" i="3" s="1"/>
  <c r="D357" i="3"/>
  <c r="B357" i="3"/>
  <c r="C357" i="3" s="1"/>
  <c r="D356" i="3"/>
  <c r="B356" i="3"/>
  <c r="C356" i="3" s="1"/>
  <c r="D355" i="3"/>
  <c r="B355" i="3"/>
  <c r="C355" i="3" s="1"/>
  <c r="D354" i="3"/>
  <c r="B354" i="3"/>
  <c r="C354" i="3" s="1"/>
  <c r="D353" i="3"/>
  <c r="B353" i="3"/>
  <c r="C353" i="3" s="1"/>
  <c r="D352" i="3"/>
  <c r="B352" i="3"/>
  <c r="C352" i="3" s="1"/>
  <c r="D351" i="3"/>
  <c r="B351" i="3"/>
  <c r="C351" i="3" s="1"/>
  <c r="D350" i="3"/>
  <c r="B350" i="3"/>
  <c r="C350" i="3" s="1"/>
  <c r="D349" i="3"/>
  <c r="B349" i="3"/>
  <c r="C349" i="3" s="1"/>
  <c r="D348" i="3"/>
  <c r="B348" i="3"/>
  <c r="C348" i="3" s="1"/>
  <c r="D347" i="3"/>
  <c r="B347" i="3"/>
  <c r="C347" i="3" s="1"/>
  <c r="D346" i="3"/>
  <c r="B346" i="3"/>
  <c r="C346" i="3" s="1"/>
  <c r="D345" i="3"/>
  <c r="B345" i="3"/>
  <c r="C345" i="3" s="1"/>
  <c r="D344" i="3"/>
  <c r="B344" i="3"/>
  <c r="C344" i="3" s="1"/>
  <c r="D343" i="3"/>
  <c r="B343" i="3"/>
  <c r="C343" i="3" s="1"/>
  <c r="D342" i="3"/>
  <c r="B342" i="3"/>
  <c r="C342" i="3" s="1"/>
  <c r="D341" i="3"/>
  <c r="B341" i="3"/>
  <c r="C341" i="3" s="1"/>
  <c r="D340" i="3"/>
  <c r="B340" i="3"/>
  <c r="C340" i="3" s="1"/>
  <c r="D339" i="3"/>
  <c r="B339" i="3"/>
  <c r="C339" i="3" s="1"/>
  <c r="D338" i="3"/>
  <c r="B338" i="3"/>
  <c r="C338" i="3" s="1"/>
  <c r="D337" i="3"/>
  <c r="B337" i="3"/>
  <c r="C337" i="3" s="1"/>
  <c r="D336" i="3"/>
  <c r="B336" i="3"/>
  <c r="C336" i="3" s="1"/>
  <c r="D335" i="3"/>
  <c r="B335" i="3"/>
  <c r="C335" i="3" s="1"/>
  <c r="D334" i="3"/>
  <c r="B334" i="3"/>
  <c r="C334" i="3" s="1"/>
  <c r="D333" i="3"/>
  <c r="B333" i="3"/>
  <c r="C333" i="3" s="1"/>
  <c r="D332" i="3"/>
  <c r="B332" i="3"/>
  <c r="C332" i="3" s="1"/>
  <c r="D331" i="3"/>
  <c r="B331" i="3"/>
  <c r="C331" i="3" s="1"/>
  <c r="D330" i="3"/>
  <c r="B330" i="3"/>
  <c r="C330" i="3" s="1"/>
  <c r="D329" i="3"/>
  <c r="B329" i="3"/>
  <c r="C329" i="3" s="1"/>
  <c r="D328" i="3"/>
  <c r="B328" i="3"/>
  <c r="C328" i="3" s="1"/>
  <c r="D327" i="3"/>
  <c r="B327" i="3"/>
  <c r="C327" i="3" s="1"/>
  <c r="D326" i="3"/>
  <c r="B326" i="3"/>
  <c r="C326" i="3" s="1"/>
  <c r="D325" i="3"/>
  <c r="B325" i="3"/>
  <c r="C325" i="3" s="1"/>
  <c r="D324" i="3"/>
  <c r="B324" i="3"/>
  <c r="C324" i="3" s="1"/>
  <c r="D323" i="3"/>
  <c r="B323" i="3"/>
  <c r="C323" i="3" s="1"/>
  <c r="D322" i="3"/>
  <c r="B322" i="3"/>
  <c r="C322" i="3" s="1"/>
  <c r="D321" i="3"/>
  <c r="B321" i="3"/>
  <c r="C321" i="3" s="1"/>
  <c r="D320" i="3"/>
  <c r="B320" i="3"/>
  <c r="C320" i="3" s="1"/>
  <c r="D319" i="3"/>
  <c r="B319" i="3"/>
  <c r="C319" i="3" s="1"/>
  <c r="D318" i="3"/>
  <c r="B318" i="3"/>
  <c r="C318" i="3" s="1"/>
  <c r="D317" i="3"/>
  <c r="B317" i="3"/>
  <c r="C317" i="3" s="1"/>
  <c r="D316" i="3"/>
  <c r="B316" i="3"/>
  <c r="C316" i="3" s="1"/>
  <c r="D315" i="3"/>
  <c r="B315" i="3"/>
  <c r="C315" i="3" s="1"/>
  <c r="D314" i="3"/>
  <c r="B314" i="3"/>
  <c r="C314" i="3" s="1"/>
  <c r="D313" i="3"/>
  <c r="B313" i="3"/>
  <c r="C313" i="3" s="1"/>
  <c r="D312" i="3"/>
  <c r="B312" i="3"/>
  <c r="C312" i="3" s="1"/>
  <c r="D311" i="3"/>
  <c r="B311" i="3"/>
  <c r="C311" i="3" s="1"/>
  <c r="D310" i="3"/>
  <c r="B310" i="3"/>
  <c r="C310" i="3" s="1"/>
  <c r="D309" i="3"/>
  <c r="B309" i="3"/>
  <c r="C309" i="3" s="1"/>
  <c r="D308" i="3"/>
  <c r="B308" i="3"/>
  <c r="C308" i="3" s="1"/>
  <c r="D307" i="3"/>
  <c r="B307" i="3"/>
  <c r="C307" i="3" s="1"/>
  <c r="D306" i="3"/>
  <c r="B306" i="3"/>
  <c r="C306" i="3" s="1"/>
  <c r="D305" i="3"/>
  <c r="B305" i="3"/>
  <c r="C305" i="3" s="1"/>
  <c r="D304" i="3"/>
  <c r="B304" i="3"/>
  <c r="C304" i="3" s="1"/>
  <c r="D303" i="3"/>
  <c r="B303" i="3"/>
  <c r="C303" i="3" s="1"/>
  <c r="D302" i="3"/>
  <c r="B302" i="3"/>
  <c r="C302" i="3" s="1"/>
  <c r="D301" i="3"/>
  <c r="B301" i="3"/>
  <c r="C301" i="3" s="1"/>
  <c r="D300" i="3"/>
  <c r="B300" i="3"/>
  <c r="C300" i="3" s="1"/>
  <c r="D299" i="3"/>
  <c r="B299" i="3"/>
  <c r="C299" i="3" s="1"/>
  <c r="D298" i="3"/>
  <c r="B298" i="3"/>
  <c r="C298" i="3" s="1"/>
  <c r="D297" i="3"/>
  <c r="B297" i="3"/>
  <c r="C297" i="3" s="1"/>
  <c r="D296" i="3"/>
  <c r="B296" i="3"/>
  <c r="C296" i="3" s="1"/>
  <c r="D295" i="3"/>
  <c r="B295" i="3"/>
  <c r="C295" i="3" s="1"/>
  <c r="D294" i="3"/>
  <c r="B294" i="3"/>
  <c r="C294" i="3" s="1"/>
  <c r="D293" i="3"/>
  <c r="B293" i="3"/>
  <c r="C293" i="3" s="1"/>
  <c r="D292" i="3"/>
  <c r="B292" i="3"/>
  <c r="C292" i="3" s="1"/>
  <c r="D291" i="3"/>
  <c r="B291" i="3"/>
  <c r="C291" i="3" s="1"/>
  <c r="D290" i="3"/>
  <c r="B290" i="3"/>
  <c r="C290" i="3" s="1"/>
  <c r="D289" i="3"/>
  <c r="B289" i="3"/>
  <c r="C289" i="3" s="1"/>
  <c r="D288" i="3"/>
  <c r="B288" i="3"/>
  <c r="C288" i="3" s="1"/>
  <c r="D287" i="3"/>
  <c r="B287" i="3"/>
  <c r="C287" i="3" s="1"/>
  <c r="D286" i="3"/>
  <c r="B286" i="3"/>
  <c r="C286" i="3" s="1"/>
  <c r="D285" i="3"/>
  <c r="B285" i="3"/>
  <c r="C285" i="3" s="1"/>
  <c r="D284" i="3"/>
  <c r="B284" i="3"/>
  <c r="C284" i="3" s="1"/>
  <c r="D283" i="3"/>
  <c r="B283" i="3"/>
  <c r="C283" i="3" s="1"/>
  <c r="D282" i="3"/>
  <c r="B282" i="3"/>
  <c r="C282" i="3" s="1"/>
  <c r="D281" i="3"/>
  <c r="B281" i="3"/>
  <c r="C281" i="3" s="1"/>
  <c r="D280" i="3"/>
  <c r="B280" i="3"/>
  <c r="C280" i="3" s="1"/>
  <c r="D279" i="3"/>
  <c r="B279" i="3"/>
  <c r="C279" i="3" s="1"/>
  <c r="D278" i="3"/>
  <c r="B278" i="3"/>
  <c r="C278" i="3" s="1"/>
  <c r="D277" i="3"/>
  <c r="B277" i="3"/>
  <c r="C277" i="3" s="1"/>
  <c r="D276" i="3"/>
  <c r="B276" i="3"/>
  <c r="C276" i="3" s="1"/>
  <c r="D275" i="3"/>
  <c r="B275" i="3"/>
  <c r="C275" i="3" s="1"/>
  <c r="D274" i="3"/>
  <c r="B274" i="3"/>
  <c r="C274" i="3" s="1"/>
  <c r="D273" i="3"/>
  <c r="B273" i="3"/>
  <c r="C273" i="3" s="1"/>
  <c r="D272" i="3"/>
  <c r="B272" i="3"/>
  <c r="C272" i="3" s="1"/>
  <c r="D271" i="3"/>
  <c r="B271" i="3"/>
  <c r="C271" i="3" s="1"/>
  <c r="D270" i="3"/>
  <c r="B270" i="3"/>
  <c r="C270" i="3" s="1"/>
  <c r="D269" i="3"/>
  <c r="B269" i="3"/>
  <c r="C269" i="3" s="1"/>
  <c r="D268" i="3"/>
  <c r="B268" i="3"/>
  <c r="C268" i="3" s="1"/>
  <c r="D267" i="3"/>
  <c r="B267" i="3"/>
  <c r="C267" i="3" s="1"/>
  <c r="D266" i="3"/>
  <c r="B266" i="3"/>
  <c r="C266" i="3" s="1"/>
  <c r="D265" i="3"/>
  <c r="B265" i="3"/>
  <c r="C265" i="3" s="1"/>
  <c r="D264" i="3"/>
  <c r="B264" i="3"/>
  <c r="C264" i="3" s="1"/>
  <c r="D263" i="3"/>
  <c r="B263" i="3"/>
  <c r="C263" i="3" s="1"/>
  <c r="D262" i="3"/>
  <c r="B262" i="3"/>
  <c r="C262" i="3" s="1"/>
  <c r="D261" i="3"/>
  <c r="B261" i="3"/>
  <c r="C261" i="3" s="1"/>
  <c r="D260" i="3"/>
  <c r="B260" i="3"/>
  <c r="C260" i="3" s="1"/>
  <c r="D259" i="3"/>
  <c r="B259" i="3"/>
  <c r="C259" i="3" s="1"/>
  <c r="D258" i="3"/>
  <c r="B258" i="3"/>
  <c r="C258" i="3" s="1"/>
  <c r="D257" i="3"/>
  <c r="B257" i="3"/>
  <c r="C257" i="3" s="1"/>
  <c r="D256" i="3"/>
  <c r="B256" i="3"/>
  <c r="C256" i="3" s="1"/>
  <c r="D255" i="3"/>
  <c r="B255" i="3"/>
  <c r="C255" i="3" s="1"/>
  <c r="D254" i="3"/>
  <c r="B254" i="3"/>
  <c r="C254" i="3" s="1"/>
  <c r="D253" i="3"/>
  <c r="B253" i="3"/>
  <c r="C253" i="3" s="1"/>
  <c r="D252" i="3"/>
  <c r="B252" i="3"/>
  <c r="C252" i="3" s="1"/>
  <c r="D251" i="3"/>
  <c r="B251" i="3"/>
  <c r="C251" i="3" s="1"/>
  <c r="D250" i="3"/>
  <c r="B250" i="3"/>
  <c r="C250" i="3" s="1"/>
  <c r="D249" i="3"/>
  <c r="B249" i="3"/>
  <c r="C249" i="3" s="1"/>
  <c r="D248" i="3"/>
  <c r="B248" i="3"/>
  <c r="C248" i="3" s="1"/>
  <c r="D247" i="3"/>
  <c r="B247" i="3"/>
  <c r="C247" i="3" s="1"/>
  <c r="D246" i="3"/>
  <c r="B246" i="3"/>
  <c r="C246" i="3" s="1"/>
  <c r="D245" i="3"/>
  <c r="B245" i="3"/>
  <c r="C245" i="3" s="1"/>
  <c r="D244" i="3"/>
  <c r="B244" i="3"/>
  <c r="C244" i="3" s="1"/>
  <c r="D243" i="3"/>
  <c r="B243" i="3"/>
  <c r="C243" i="3" s="1"/>
  <c r="D242" i="3"/>
  <c r="B242" i="3"/>
  <c r="C242" i="3" s="1"/>
  <c r="D241" i="3"/>
  <c r="B241" i="3"/>
  <c r="C241" i="3" s="1"/>
  <c r="D240" i="3"/>
  <c r="B240" i="3"/>
  <c r="C240" i="3" s="1"/>
  <c r="D239" i="3"/>
  <c r="B239" i="3"/>
  <c r="C239" i="3" s="1"/>
  <c r="D238" i="3"/>
  <c r="B238" i="3"/>
  <c r="C238" i="3" s="1"/>
  <c r="D237" i="3"/>
  <c r="B237" i="3"/>
  <c r="C237" i="3" s="1"/>
  <c r="D236" i="3"/>
  <c r="B236" i="3"/>
  <c r="C236" i="3" s="1"/>
  <c r="D235" i="3"/>
  <c r="B235" i="3"/>
  <c r="C235" i="3" s="1"/>
  <c r="D234" i="3"/>
  <c r="B234" i="3"/>
  <c r="C234" i="3" s="1"/>
  <c r="D233" i="3"/>
  <c r="B233" i="3"/>
  <c r="C233" i="3" s="1"/>
  <c r="D232" i="3"/>
  <c r="B232" i="3"/>
  <c r="C232" i="3" s="1"/>
  <c r="D231" i="3"/>
  <c r="B231" i="3"/>
  <c r="C231" i="3" s="1"/>
  <c r="D230" i="3"/>
  <c r="B230" i="3"/>
  <c r="C230" i="3" s="1"/>
  <c r="D229" i="3"/>
  <c r="B229" i="3"/>
  <c r="C229" i="3" s="1"/>
  <c r="D228" i="3"/>
  <c r="B228" i="3"/>
  <c r="C228" i="3" s="1"/>
  <c r="D227" i="3"/>
  <c r="B227" i="3"/>
  <c r="C227" i="3" s="1"/>
  <c r="D226" i="3"/>
  <c r="B226" i="3"/>
  <c r="C226" i="3" s="1"/>
  <c r="D225" i="3"/>
  <c r="B225" i="3"/>
  <c r="C225" i="3" s="1"/>
  <c r="D224" i="3"/>
  <c r="B224" i="3"/>
  <c r="C224" i="3" s="1"/>
  <c r="D223" i="3"/>
  <c r="B223" i="3"/>
  <c r="C223" i="3" s="1"/>
  <c r="D222" i="3"/>
  <c r="B222" i="3"/>
  <c r="C222" i="3" s="1"/>
  <c r="D221" i="3"/>
  <c r="B221" i="3"/>
  <c r="C221" i="3" s="1"/>
  <c r="D220" i="3"/>
  <c r="B220" i="3"/>
  <c r="C220" i="3" s="1"/>
  <c r="D219" i="3"/>
  <c r="B219" i="3"/>
  <c r="C219" i="3" s="1"/>
  <c r="D218" i="3"/>
  <c r="B218" i="3"/>
  <c r="C218" i="3" s="1"/>
  <c r="D217" i="3"/>
  <c r="B217" i="3"/>
  <c r="C217" i="3" s="1"/>
  <c r="D216" i="3"/>
  <c r="B216" i="3"/>
  <c r="C216" i="3" s="1"/>
  <c r="D215" i="3"/>
  <c r="B215" i="3"/>
  <c r="C215" i="3" s="1"/>
  <c r="D214" i="3"/>
  <c r="B214" i="3"/>
  <c r="C214" i="3" s="1"/>
  <c r="D213" i="3"/>
  <c r="B213" i="3"/>
  <c r="C213" i="3" s="1"/>
  <c r="D212" i="3"/>
  <c r="B212" i="3"/>
  <c r="C212" i="3" s="1"/>
  <c r="D211" i="3"/>
  <c r="B211" i="3"/>
  <c r="C211" i="3" s="1"/>
  <c r="D210" i="3"/>
  <c r="B210" i="3"/>
  <c r="C210" i="3" s="1"/>
  <c r="D209" i="3"/>
  <c r="B209" i="3"/>
  <c r="C209" i="3" s="1"/>
  <c r="D208" i="3"/>
  <c r="B208" i="3"/>
  <c r="C208" i="3" s="1"/>
  <c r="D207" i="3"/>
  <c r="B207" i="3"/>
  <c r="C207" i="3" s="1"/>
  <c r="D206" i="3"/>
  <c r="B206" i="3"/>
  <c r="C206" i="3" s="1"/>
  <c r="D205" i="3"/>
  <c r="B205" i="3"/>
  <c r="C205" i="3" s="1"/>
  <c r="D204" i="3"/>
  <c r="B204" i="3"/>
  <c r="C204" i="3" s="1"/>
  <c r="D203" i="3"/>
  <c r="B203" i="3"/>
  <c r="C203" i="3" s="1"/>
  <c r="D202" i="3"/>
  <c r="B202" i="3"/>
  <c r="C202" i="3" s="1"/>
  <c r="D201" i="3"/>
  <c r="B201" i="3"/>
  <c r="C201" i="3" s="1"/>
  <c r="D200" i="3"/>
  <c r="B200" i="3"/>
  <c r="C200" i="3" s="1"/>
  <c r="D199" i="3"/>
  <c r="B199" i="3"/>
  <c r="C199" i="3" s="1"/>
  <c r="D198" i="3"/>
  <c r="B198" i="3"/>
  <c r="C198" i="3" s="1"/>
  <c r="D197" i="3"/>
  <c r="B197" i="3"/>
  <c r="C197" i="3" s="1"/>
  <c r="D196" i="3"/>
  <c r="B196" i="3"/>
  <c r="C196" i="3" s="1"/>
  <c r="D195" i="3"/>
  <c r="B195" i="3"/>
  <c r="C195" i="3" s="1"/>
  <c r="D194" i="3"/>
  <c r="B194" i="3"/>
  <c r="C194" i="3" s="1"/>
  <c r="D193" i="3"/>
  <c r="B193" i="3"/>
  <c r="C193" i="3" s="1"/>
  <c r="D192" i="3"/>
  <c r="B192" i="3"/>
  <c r="C192" i="3" s="1"/>
  <c r="D191" i="3"/>
  <c r="B191" i="3"/>
  <c r="C191" i="3" s="1"/>
  <c r="D190" i="3"/>
  <c r="B190" i="3"/>
  <c r="C190" i="3" s="1"/>
  <c r="D189" i="3"/>
  <c r="B189" i="3"/>
  <c r="C189" i="3" s="1"/>
  <c r="D188" i="3"/>
  <c r="B188" i="3"/>
  <c r="C188" i="3" s="1"/>
  <c r="D187" i="3"/>
  <c r="B187" i="3"/>
  <c r="C187" i="3" s="1"/>
  <c r="D186" i="3"/>
  <c r="B186" i="3"/>
  <c r="C186" i="3" s="1"/>
  <c r="D185" i="3"/>
  <c r="B185" i="3"/>
  <c r="C185" i="3" s="1"/>
  <c r="D184" i="3"/>
  <c r="B184" i="3"/>
  <c r="C184" i="3" s="1"/>
  <c r="D183" i="3"/>
  <c r="B183" i="3"/>
  <c r="C183" i="3" s="1"/>
  <c r="D182" i="3"/>
  <c r="B182" i="3"/>
  <c r="C182" i="3" s="1"/>
  <c r="D181" i="3"/>
  <c r="B181" i="3"/>
  <c r="C181" i="3" s="1"/>
  <c r="D180" i="3"/>
  <c r="B180" i="3"/>
  <c r="C180" i="3" s="1"/>
  <c r="D179" i="3"/>
  <c r="B179" i="3"/>
  <c r="C179" i="3" s="1"/>
  <c r="D178" i="3"/>
  <c r="B178" i="3"/>
  <c r="C178" i="3" s="1"/>
  <c r="D177" i="3"/>
  <c r="B177" i="3"/>
  <c r="C177" i="3" s="1"/>
  <c r="D176" i="3"/>
  <c r="B176" i="3"/>
  <c r="C176" i="3" s="1"/>
  <c r="D175" i="3"/>
  <c r="B175" i="3"/>
  <c r="C175" i="3" s="1"/>
  <c r="D174" i="3"/>
  <c r="B174" i="3"/>
  <c r="C174" i="3" s="1"/>
  <c r="D173" i="3"/>
  <c r="B173" i="3"/>
  <c r="C173" i="3" s="1"/>
  <c r="D172" i="3"/>
  <c r="B172" i="3"/>
  <c r="C172" i="3" s="1"/>
  <c r="D171" i="3"/>
  <c r="B171" i="3"/>
  <c r="C171" i="3" s="1"/>
  <c r="D170" i="3"/>
  <c r="B170" i="3"/>
  <c r="C170" i="3" s="1"/>
  <c r="D169" i="3"/>
  <c r="B169" i="3"/>
  <c r="C169" i="3" s="1"/>
  <c r="D168" i="3"/>
  <c r="B168" i="3"/>
  <c r="C168" i="3" s="1"/>
  <c r="D167" i="3"/>
  <c r="B167" i="3"/>
  <c r="C167" i="3" s="1"/>
  <c r="D166" i="3"/>
  <c r="B166" i="3"/>
  <c r="C166" i="3" s="1"/>
  <c r="D165" i="3"/>
  <c r="B165" i="3"/>
  <c r="C165" i="3" s="1"/>
  <c r="D164" i="3"/>
  <c r="B164" i="3"/>
  <c r="C164" i="3" s="1"/>
  <c r="D163" i="3"/>
  <c r="B163" i="3"/>
  <c r="C163" i="3" s="1"/>
  <c r="D162" i="3"/>
  <c r="B162" i="3"/>
  <c r="C162" i="3" s="1"/>
  <c r="D161" i="3"/>
  <c r="B161" i="3"/>
  <c r="C161" i="3" s="1"/>
  <c r="D160" i="3"/>
  <c r="B160" i="3"/>
  <c r="C160" i="3" s="1"/>
  <c r="D159" i="3"/>
  <c r="B159" i="3"/>
  <c r="C159" i="3" s="1"/>
  <c r="D158" i="3"/>
  <c r="B158" i="3"/>
  <c r="C158" i="3" s="1"/>
  <c r="D157" i="3"/>
  <c r="B157" i="3"/>
  <c r="C157" i="3" s="1"/>
  <c r="D156" i="3"/>
  <c r="B156" i="3"/>
  <c r="C156" i="3" s="1"/>
  <c r="D155" i="3"/>
  <c r="B155" i="3"/>
  <c r="C155" i="3" s="1"/>
  <c r="D154" i="3"/>
  <c r="B154" i="3"/>
  <c r="C154" i="3" s="1"/>
  <c r="D153" i="3"/>
  <c r="B153" i="3"/>
  <c r="C153" i="3" s="1"/>
  <c r="D152" i="3"/>
  <c r="B152" i="3"/>
  <c r="C152" i="3" s="1"/>
  <c r="D151" i="3"/>
  <c r="B151" i="3"/>
  <c r="C151" i="3" s="1"/>
  <c r="D150" i="3"/>
  <c r="B150" i="3"/>
  <c r="C150" i="3" s="1"/>
  <c r="D149" i="3"/>
  <c r="B149" i="3"/>
  <c r="C149" i="3" s="1"/>
  <c r="D148" i="3"/>
  <c r="B148" i="3"/>
  <c r="C148" i="3" s="1"/>
  <c r="D147" i="3"/>
  <c r="B147" i="3"/>
  <c r="C147" i="3" s="1"/>
  <c r="D146" i="3"/>
  <c r="B146" i="3"/>
  <c r="C146" i="3" s="1"/>
  <c r="D145" i="3"/>
  <c r="B145" i="3"/>
  <c r="C145" i="3" s="1"/>
  <c r="D144" i="3"/>
  <c r="B144" i="3"/>
  <c r="C144" i="3" s="1"/>
  <c r="D143" i="3"/>
  <c r="B143" i="3"/>
  <c r="C143" i="3" s="1"/>
  <c r="D142" i="3"/>
  <c r="B142" i="3"/>
  <c r="C142" i="3" s="1"/>
  <c r="D141" i="3"/>
  <c r="B141" i="3"/>
  <c r="C141" i="3" s="1"/>
  <c r="D140" i="3"/>
  <c r="B140" i="3"/>
  <c r="C140" i="3" s="1"/>
  <c r="D139" i="3"/>
  <c r="B139" i="3"/>
  <c r="C139" i="3" s="1"/>
  <c r="D138" i="3"/>
  <c r="B138" i="3"/>
  <c r="C138" i="3" s="1"/>
  <c r="D137" i="3"/>
  <c r="B137" i="3"/>
  <c r="C137" i="3" s="1"/>
  <c r="D136" i="3"/>
  <c r="B136" i="3"/>
  <c r="C136" i="3" s="1"/>
  <c r="D135" i="3"/>
  <c r="B135" i="3"/>
  <c r="C135" i="3" s="1"/>
  <c r="D134" i="3"/>
  <c r="B134" i="3"/>
  <c r="C134" i="3" s="1"/>
  <c r="D133" i="3"/>
  <c r="B133" i="3"/>
  <c r="C133" i="3" s="1"/>
  <c r="D132" i="3"/>
  <c r="B132" i="3"/>
  <c r="C132" i="3" s="1"/>
  <c r="D131" i="3"/>
  <c r="B131" i="3"/>
  <c r="C131" i="3" s="1"/>
  <c r="D130" i="3"/>
  <c r="B130" i="3"/>
  <c r="C130" i="3" s="1"/>
  <c r="D129" i="3"/>
  <c r="B129" i="3"/>
  <c r="C129" i="3" s="1"/>
  <c r="D128" i="3"/>
  <c r="B128" i="3"/>
  <c r="C128" i="3" s="1"/>
  <c r="D127" i="3"/>
  <c r="B127" i="3"/>
  <c r="C127" i="3" s="1"/>
  <c r="D126" i="3"/>
  <c r="B126" i="3"/>
  <c r="C126" i="3" s="1"/>
  <c r="D125" i="3"/>
  <c r="B125" i="3"/>
  <c r="C125" i="3" s="1"/>
  <c r="D124" i="3"/>
  <c r="B124" i="3"/>
  <c r="C124" i="3" s="1"/>
  <c r="D123" i="3"/>
  <c r="B123" i="3"/>
  <c r="C123" i="3" s="1"/>
  <c r="D122" i="3"/>
  <c r="B122" i="3"/>
  <c r="C122" i="3" s="1"/>
  <c r="D121" i="3"/>
  <c r="B121" i="3"/>
  <c r="C121" i="3" s="1"/>
  <c r="D120" i="3"/>
  <c r="B120" i="3"/>
  <c r="C120" i="3" s="1"/>
  <c r="D119" i="3"/>
  <c r="B119" i="3"/>
  <c r="C119" i="3" s="1"/>
  <c r="D118" i="3"/>
  <c r="B118" i="3"/>
  <c r="C118" i="3" s="1"/>
  <c r="D117" i="3"/>
  <c r="B117" i="3"/>
  <c r="C117" i="3" s="1"/>
  <c r="D116" i="3"/>
  <c r="B116" i="3"/>
  <c r="C116" i="3" s="1"/>
  <c r="D115" i="3"/>
  <c r="B115" i="3"/>
  <c r="C115" i="3" s="1"/>
  <c r="D114" i="3"/>
  <c r="B114" i="3"/>
  <c r="C114" i="3" s="1"/>
  <c r="D113" i="3"/>
  <c r="B113" i="3"/>
  <c r="C113" i="3" s="1"/>
  <c r="D112" i="3"/>
  <c r="B112" i="3"/>
  <c r="C112" i="3" s="1"/>
  <c r="D111" i="3"/>
  <c r="B111" i="3"/>
  <c r="C111" i="3" s="1"/>
  <c r="D110" i="3"/>
  <c r="B110" i="3"/>
  <c r="C110" i="3" s="1"/>
  <c r="D109" i="3"/>
  <c r="B109" i="3"/>
  <c r="C109" i="3" s="1"/>
  <c r="D108" i="3"/>
  <c r="B108" i="3"/>
  <c r="C108" i="3" s="1"/>
  <c r="D107" i="3"/>
  <c r="B107" i="3"/>
  <c r="C107" i="3" s="1"/>
  <c r="D106" i="3"/>
  <c r="B106" i="3"/>
  <c r="C106" i="3" s="1"/>
  <c r="D105" i="3"/>
  <c r="B105" i="3"/>
  <c r="C105" i="3" s="1"/>
  <c r="D104" i="3"/>
  <c r="B104" i="3"/>
  <c r="C104" i="3" s="1"/>
  <c r="D103" i="3"/>
  <c r="B103" i="3"/>
  <c r="C103" i="3" s="1"/>
  <c r="D102" i="3"/>
  <c r="B102" i="3"/>
  <c r="C102" i="3" s="1"/>
  <c r="D101" i="3"/>
  <c r="B101" i="3"/>
  <c r="C101" i="3" s="1"/>
  <c r="D100" i="3"/>
  <c r="B100" i="3"/>
  <c r="C100" i="3" s="1"/>
  <c r="D99" i="3"/>
  <c r="B99" i="3"/>
  <c r="C99" i="3" s="1"/>
  <c r="D98" i="3"/>
  <c r="B98" i="3"/>
  <c r="C98" i="3" s="1"/>
  <c r="D97" i="3"/>
  <c r="B97" i="3"/>
  <c r="C97" i="3" s="1"/>
  <c r="D96" i="3"/>
  <c r="B96" i="3"/>
  <c r="C96" i="3" s="1"/>
  <c r="D95" i="3"/>
  <c r="B95" i="3"/>
  <c r="C95" i="3" s="1"/>
  <c r="D94" i="3"/>
  <c r="B94" i="3"/>
  <c r="C94" i="3" s="1"/>
  <c r="D93" i="3"/>
  <c r="B93" i="3"/>
  <c r="C93" i="3" s="1"/>
  <c r="D92" i="3"/>
  <c r="B92" i="3"/>
  <c r="C92" i="3" s="1"/>
  <c r="D91" i="3"/>
  <c r="B91" i="3"/>
  <c r="C91" i="3" s="1"/>
  <c r="D90" i="3"/>
  <c r="B90" i="3"/>
  <c r="C90" i="3" s="1"/>
  <c r="D89" i="3"/>
  <c r="B89" i="3"/>
  <c r="C89" i="3" s="1"/>
  <c r="D88" i="3"/>
  <c r="B88" i="3"/>
  <c r="C88" i="3" s="1"/>
  <c r="D87" i="3"/>
  <c r="B87" i="3"/>
  <c r="C87" i="3" s="1"/>
  <c r="D86" i="3"/>
  <c r="B86" i="3"/>
  <c r="C86" i="3" s="1"/>
  <c r="D85" i="3"/>
  <c r="B85" i="3"/>
  <c r="C85" i="3" s="1"/>
  <c r="D84" i="3"/>
  <c r="B84" i="3"/>
  <c r="C84" i="3" s="1"/>
  <c r="D83" i="3"/>
  <c r="B83" i="3"/>
  <c r="C83" i="3" s="1"/>
  <c r="D82" i="3"/>
  <c r="B82" i="3"/>
  <c r="C82" i="3" s="1"/>
  <c r="D81" i="3"/>
  <c r="B81" i="3"/>
  <c r="C81" i="3" s="1"/>
  <c r="D80" i="3"/>
  <c r="B80" i="3"/>
  <c r="C80" i="3" s="1"/>
  <c r="D79" i="3"/>
  <c r="B79" i="3"/>
  <c r="C79" i="3" s="1"/>
  <c r="D78" i="3"/>
  <c r="B78" i="3"/>
  <c r="C78" i="3" s="1"/>
  <c r="D77" i="3"/>
  <c r="B77" i="3"/>
  <c r="C77" i="3" s="1"/>
  <c r="D76" i="3"/>
  <c r="B76" i="3"/>
  <c r="C76" i="3" s="1"/>
  <c r="D75" i="3"/>
  <c r="B75" i="3"/>
  <c r="C75" i="3" s="1"/>
  <c r="D74" i="3"/>
  <c r="B74" i="3"/>
  <c r="C74" i="3" s="1"/>
  <c r="D73" i="3"/>
  <c r="B73" i="3"/>
  <c r="C73" i="3" s="1"/>
  <c r="D72" i="3"/>
  <c r="B72" i="3"/>
  <c r="C72" i="3" s="1"/>
  <c r="D71" i="3"/>
  <c r="B71" i="3"/>
  <c r="C71" i="3" s="1"/>
  <c r="D70" i="3"/>
  <c r="B70" i="3"/>
  <c r="C70" i="3" s="1"/>
  <c r="D69" i="3"/>
  <c r="B69" i="3"/>
  <c r="C69" i="3" s="1"/>
  <c r="D68" i="3"/>
  <c r="B68" i="3"/>
  <c r="C68" i="3" s="1"/>
  <c r="D67" i="3"/>
  <c r="B67" i="3"/>
  <c r="C67" i="3" s="1"/>
  <c r="D66" i="3"/>
  <c r="B66" i="3"/>
  <c r="C66" i="3" s="1"/>
  <c r="D65" i="3"/>
  <c r="B65" i="3"/>
  <c r="C65" i="3" s="1"/>
  <c r="D64" i="3"/>
  <c r="B64" i="3"/>
  <c r="C64" i="3" s="1"/>
  <c r="D63" i="3"/>
  <c r="B63" i="3"/>
  <c r="C63" i="3" s="1"/>
  <c r="D62" i="3"/>
  <c r="B62" i="3"/>
  <c r="C62" i="3" s="1"/>
  <c r="D61" i="3"/>
  <c r="B61" i="3"/>
  <c r="C61" i="3" s="1"/>
  <c r="D60" i="3"/>
  <c r="B60" i="3"/>
  <c r="C60" i="3" s="1"/>
  <c r="D59" i="3"/>
  <c r="B59" i="3"/>
  <c r="C59" i="3" s="1"/>
  <c r="D58" i="3"/>
  <c r="B58" i="3"/>
  <c r="C58" i="3" s="1"/>
  <c r="D57" i="3"/>
  <c r="B57" i="3"/>
  <c r="C57" i="3" s="1"/>
  <c r="D56" i="3"/>
  <c r="B56" i="3"/>
  <c r="C56" i="3" s="1"/>
  <c r="D55" i="3"/>
  <c r="B55" i="3"/>
  <c r="C55" i="3" s="1"/>
  <c r="D54" i="3"/>
  <c r="B54" i="3"/>
  <c r="C54" i="3" s="1"/>
  <c r="D53" i="3"/>
  <c r="B53" i="3"/>
  <c r="C53" i="3" s="1"/>
  <c r="D52" i="3"/>
  <c r="B52" i="3"/>
  <c r="C52" i="3" s="1"/>
  <c r="D51" i="3"/>
  <c r="B51" i="3"/>
  <c r="C51" i="3" s="1"/>
  <c r="D50" i="3"/>
  <c r="B50" i="3"/>
  <c r="C50" i="3" s="1"/>
  <c r="D49" i="3"/>
  <c r="B49" i="3"/>
  <c r="C49" i="3" s="1"/>
  <c r="D48" i="3"/>
  <c r="B48" i="3"/>
  <c r="C48" i="3" s="1"/>
  <c r="D47" i="3"/>
  <c r="B47" i="3"/>
  <c r="C47" i="3" s="1"/>
  <c r="D46" i="3"/>
  <c r="B46" i="3"/>
  <c r="C46" i="3" s="1"/>
  <c r="D45" i="3"/>
  <c r="B45" i="3"/>
  <c r="C45" i="3" s="1"/>
  <c r="D44" i="3"/>
  <c r="B44" i="3"/>
  <c r="C44" i="3" s="1"/>
  <c r="D43" i="3"/>
  <c r="B43" i="3"/>
  <c r="C43" i="3" s="1"/>
  <c r="D42" i="3"/>
  <c r="B42" i="3"/>
  <c r="C42" i="3" s="1"/>
  <c r="D41" i="3"/>
  <c r="B41" i="3"/>
  <c r="C41" i="3" s="1"/>
  <c r="D40" i="3"/>
  <c r="B40" i="3"/>
  <c r="C40" i="3" s="1"/>
  <c r="D39" i="3"/>
  <c r="B39" i="3"/>
  <c r="C39" i="3" s="1"/>
  <c r="D38" i="3"/>
  <c r="B38" i="3"/>
  <c r="C38" i="3" s="1"/>
  <c r="D37" i="3"/>
  <c r="B37" i="3"/>
  <c r="C37" i="3" s="1"/>
  <c r="D36" i="3"/>
  <c r="B36" i="3"/>
  <c r="C36" i="3" s="1"/>
  <c r="D35" i="3"/>
  <c r="B35" i="3"/>
  <c r="C35" i="3" s="1"/>
  <c r="V34" i="3"/>
  <c r="D34" i="3"/>
  <c r="B34" i="3"/>
  <c r="C34" i="3" s="1"/>
  <c r="D33" i="3"/>
  <c r="B33" i="3"/>
  <c r="C33" i="3" s="1"/>
  <c r="V32" i="3"/>
  <c r="W33" i="3" s="1"/>
  <c r="D32" i="3"/>
  <c r="B32" i="3"/>
  <c r="C32" i="3" s="1"/>
  <c r="D31" i="3"/>
  <c r="B31" i="3"/>
  <c r="C31" i="3" s="1"/>
  <c r="D30" i="3"/>
  <c r="B30" i="3"/>
  <c r="C30" i="3" s="1"/>
  <c r="Y29" i="3"/>
  <c r="X29" i="3"/>
  <c r="W29" i="3" s="1"/>
  <c r="D29" i="3"/>
  <c r="B29" i="3"/>
  <c r="C29" i="3" s="1"/>
  <c r="Y28" i="3"/>
  <c r="X28" i="3"/>
  <c r="W28" i="3" s="1"/>
  <c r="D28" i="3"/>
  <c r="B28" i="3"/>
  <c r="C28" i="3" s="1"/>
  <c r="Y27" i="3"/>
  <c r="X27" i="3"/>
  <c r="W27" i="3" s="1"/>
  <c r="D27" i="3"/>
  <c r="B27" i="3"/>
  <c r="C27" i="3" s="1"/>
  <c r="Y26" i="3"/>
  <c r="X26" i="3"/>
  <c r="W26" i="3" s="1"/>
  <c r="D26" i="3"/>
  <c r="B26" i="3"/>
  <c r="C26" i="3" s="1"/>
  <c r="Y25" i="3"/>
  <c r="X25" i="3"/>
  <c r="W25" i="3" s="1"/>
  <c r="D25" i="3"/>
  <c r="B25" i="3"/>
  <c r="C25" i="3" s="1"/>
  <c r="Y24" i="3"/>
  <c r="X24" i="3"/>
  <c r="W24" i="3" s="1"/>
  <c r="D24" i="3"/>
  <c r="B24" i="3"/>
  <c r="C24" i="3" s="1"/>
  <c r="Y23" i="3"/>
  <c r="X23" i="3"/>
  <c r="W23" i="3" s="1"/>
  <c r="D23" i="3"/>
  <c r="B23" i="3"/>
  <c r="C23" i="3" s="1"/>
  <c r="D22" i="3"/>
  <c r="B22" i="3"/>
  <c r="C22" i="3" s="1"/>
  <c r="D21" i="3"/>
  <c r="B21" i="3"/>
  <c r="C21" i="3" s="1"/>
  <c r="D20" i="3"/>
  <c r="B20" i="3"/>
  <c r="C20" i="3" s="1"/>
  <c r="D19" i="3"/>
  <c r="B19" i="3"/>
  <c r="C19" i="3" s="1"/>
  <c r="D18" i="3"/>
  <c r="B18" i="3"/>
  <c r="C18" i="3" s="1"/>
  <c r="V17" i="3"/>
  <c r="D17" i="3"/>
  <c r="B17" i="3"/>
  <c r="C17" i="3" s="1"/>
  <c r="V16" i="3"/>
  <c r="D16" i="3"/>
  <c r="B16" i="3"/>
  <c r="C16" i="3" s="1"/>
  <c r="D15" i="3"/>
  <c r="B15" i="3"/>
  <c r="C15" i="3" s="1"/>
  <c r="G11" i="3"/>
  <c r="V20" i="3" l="1"/>
  <c r="U20" i="3"/>
  <c r="X21" i="5"/>
  <c r="AF32" i="5"/>
  <c r="Y32" i="5"/>
  <c r="Z32" i="5" s="1"/>
  <c r="AF30" i="5"/>
  <c r="V30" i="5"/>
  <c r="X30" i="5" s="1"/>
  <c r="AF26" i="5"/>
  <c r="Y26" i="5"/>
  <c r="Z26" i="5" s="1"/>
  <c r="V26" i="5"/>
  <c r="X26" i="5" s="1"/>
  <c r="AC26" i="5"/>
  <c r="AD26" i="5" s="1"/>
  <c r="AF16" i="5"/>
  <c r="Y16" i="5"/>
  <c r="Z16" i="5" s="1"/>
  <c r="V16" i="5"/>
  <c r="X16" i="5" s="1"/>
  <c r="V22" i="5"/>
  <c r="X22" i="5" s="1"/>
  <c r="V24" i="5"/>
  <c r="X24" i="5" s="1"/>
  <c r="Y24" i="5"/>
  <c r="Z24" i="5" s="1"/>
  <c r="V33" i="3"/>
  <c r="AE20" i="5"/>
  <c r="W20" i="5"/>
  <c r="T20" i="5"/>
  <c r="U20" i="5" s="1"/>
  <c r="D20" i="5"/>
  <c r="AA20" i="5"/>
  <c r="AB20" i="5" s="1"/>
  <c r="R20" i="5"/>
  <c r="S20" i="5" s="1"/>
  <c r="AC20" i="5"/>
  <c r="AD20" i="5" s="1"/>
  <c r="Y20" i="5"/>
  <c r="Z20" i="5" s="1"/>
  <c r="V20" i="5"/>
  <c r="X20" i="5" s="1"/>
  <c r="AF20" i="5"/>
  <c r="AE23" i="5"/>
  <c r="W23" i="5"/>
  <c r="T23" i="5"/>
  <c r="U23" i="5" s="1"/>
  <c r="D23" i="5"/>
  <c r="AA23" i="5"/>
  <c r="AB23" i="5" s="1"/>
  <c r="R23" i="5"/>
  <c r="S23" i="5" s="1"/>
  <c r="AF23" i="5"/>
  <c r="AC23" i="5"/>
  <c r="AD23" i="5" s="1"/>
  <c r="V23" i="5"/>
  <c r="X23" i="5" s="1"/>
  <c r="Y23" i="5"/>
  <c r="Z23" i="5" s="1"/>
  <c r="T15" i="5"/>
  <c r="U15" i="5" s="1"/>
  <c r="D15" i="5"/>
  <c r="AA15" i="5"/>
  <c r="AB15" i="5" s="1"/>
  <c r="W15" i="5"/>
  <c r="V15" i="5"/>
  <c r="X15" i="5" s="1"/>
  <c r="AF15" i="5"/>
  <c r="AE15" i="5"/>
  <c r="R15" i="5"/>
  <c r="S15" i="5" s="1"/>
  <c r="AC15" i="5"/>
  <c r="AD15" i="5" s="1"/>
  <c r="Y15" i="5"/>
  <c r="Z15" i="5" s="1"/>
  <c r="AE19" i="5"/>
  <c r="W19" i="5"/>
  <c r="T19" i="5"/>
  <c r="U19" i="5" s="1"/>
  <c r="D19" i="5"/>
  <c r="AA19" i="5"/>
  <c r="AB19" i="5" s="1"/>
  <c r="R19" i="5"/>
  <c r="S19" i="5" s="1"/>
  <c r="AC19" i="5"/>
  <c r="AD19" i="5" s="1"/>
  <c r="Y19" i="5"/>
  <c r="Z19" i="5" s="1"/>
  <c r="V19" i="5"/>
  <c r="X19" i="5" s="1"/>
  <c r="AF19" i="5"/>
  <c r="AE13" i="5"/>
  <c r="V13" i="5"/>
  <c r="X13" i="5" s="1"/>
  <c r="AF13" i="5"/>
  <c r="AC13" i="5"/>
  <c r="AD13" i="5" s="1"/>
  <c r="T13" i="5"/>
  <c r="U13" i="5" s="1"/>
  <c r="D13" i="5"/>
  <c r="AA13" i="5"/>
  <c r="AB13" i="5" s="1"/>
  <c r="R13" i="5"/>
  <c r="S13" i="5" s="1"/>
  <c r="W13" i="5"/>
  <c r="Y13" i="5"/>
  <c r="Z13" i="5" s="1"/>
  <c r="AE18" i="5"/>
  <c r="W18" i="5"/>
  <c r="T18" i="5"/>
  <c r="U18" i="5" s="1"/>
  <c r="D18" i="5"/>
  <c r="AA18" i="5"/>
  <c r="AB18" i="5" s="1"/>
  <c r="R18" i="5"/>
  <c r="S18" i="5" s="1"/>
  <c r="Y18" i="5"/>
  <c r="Z18" i="5" s="1"/>
  <c r="V18" i="5"/>
  <c r="X18" i="5" s="1"/>
  <c r="AC18" i="5"/>
  <c r="AD18" i="5" s="1"/>
  <c r="AF18" i="5"/>
  <c r="AE25" i="5"/>
  <c r="W25" i="5"/>
  <c r="T25" i="5"/>
  <c r="U25" i="5" s="1"/>
  <c r="D25" i="5"/>
  <c r="AA25" i="5"/>
  <c r="AB25" i="5" s="1"/>
  <c r="R25" i="5"/>
  <c r="S25" i="5" s="1"/>
  <c r="V25" i="5"/>
  <c r="X25" i="5" s="1"/>
  <c r="AF25" i="5"/>
  <c r="AC25" i="5"/>
  <c r="AD25" i="5" s="1"/>
  <c r="Y25" i="5"/>
  <c r="Z25" i="5" s="1"/>
  <c r="V12" i="5"/>
  <c r="X12" i="5" s="1"/>
  <c r="AC12" i="5"/>
  <c r="AD12" i="5" s="1"/>
  <c r="T12" i="5"/>
  <c r="U12" i="5" s="1"/>
  <c r="D12" i="5"/>
  <c r="AA12" i="5"/>
  <c r="AB12" i="5" s="1"/>
  <c r="R12" i="5"/>
  <c r="S12" i="5" s="1"/>
  <c r="AF12" i="5"/>
  <c r="AE12" i="5"/>
  <c r="Y12" i="5"/>
  <c r="Z12" i="5" s="1"/>
  <c r="W12" i="5"/>
  <c r="AE17" i="5"/>
  <c r="W17" i="5"/>
  <c r="T17" i="5"/>
  <c r="U17" i="5" s="1"/>
  <c r="D17" i="5"/>
  <c r="AA17" i="5"/>
  <c r="AB17" i="5" s="1"/>
  <c r="R17" i="5"/>
  <c r="S17" i="5" s="1"/>
  <c r="Y17" i="5"/>
  <c r="Z17" i="5" s="1"/>
  <c r="V17" i="5"/>
  <c r="X17" i="5" s="1"/>
  <c r="AF17" i="5"/>
  <c r="AC17" i="5"/>
  <c r="AD17" i="5" s="1"/>
  <c r="AE28" i="5"/>
  <c r="W28" i="5"/>
  <c r="T28" i="5"/>
  <c r="U28" i="5" s="1"/>
  <c r="D28" i="5"/>
  <c r="AA28" i="5"/>
  <c r="AB28" i="5" s="1"/>
  <c r="R28" i="5"/>
  <c r="S28" i="5" s="1"/>
  <c r="AC28" i="5"/>
  <c r="AD28" i="5" s="1"/>
  <c r="Y28" i="5"/>
  <c r="Z28" i="5" s="1"/>
  <c r="V28" i="5"/>
  <c r="X28" i="5" s="1"/>
  <c r="AF28" i="5"/>
  <c r="AE31" i="5"/>
  <c r="W31" i="5"/>
  <c r="V31" i="5"/>
  <c r="X31" i="5" s="1"/>
  <c r="AC31" i="5"/>
  <c r="AD31" i="5" s="1"/>
  <c r="T31" i="5"/>
  <c r="U31" i="5" s="1"/>
  <c r="D31" i="5"/>
  <c r="AA31" i="5"/>
  <c r="AB31" i="5" s="1"/>
  <c r="R31" i="5"/>
  <c r="S31" i="5" s="1"/>
  <c r="AF31" i="5"/>
  <c r="Y31" i="5"/>
  <c r="Z31" i="5" s="1"/>
  <c r="AE33" i="5"/>
  <c r="W33" i="5"/>
  <c r="V33" i="5"/>
  <c r="X33" i="5" s="1"/>
  <c r="AC33" i="5"/>
  <c r="AD33" i="5" s="1"/>
  <c r="T33" i="5"/>
  <c r="U33" i="5" s="1"/>
  <c r="D33" i="5"/>
  <c r="AA33" i="5"/>
  <c r="AB33" i="5" s="1"/>
  <c r="R33" i="5"/>
  <c r="S33" i="5" s="1"/>
  <c r="AF33" i="5"/>
  <c r="Y33" i="5"/>
  <c r="Z33" i="5" s="1"/>
  <c r="AE27" i="5"/>
  <c r="W27" i="5"/>
  <c r="T27" i="5"/>
  <c r="U27" i="5" s="1"/>
  <c r="D27" i="5"/>
  <c r="AA27" i="5"/>
  <c r="AB27" i="5" s="1"/>
  <c r="R27" i="5"/>
  <c r="S27" i="5" s="1"/>
  <c r="AC27" i="5"/>
  <c r="AD27" i="5" s="1"/>
  <c r="Y27" i="5"/>
  <c r="Z27" i="5" s="1"/>
  <c r="V27" i="5"/>
  <c r="X27" i="5" s="1"/>
  <c r="AF27" i="5"/>
  <c r="AE29" i="5"/>
  <c r="W29" i="5"/>
  <c r="T29" i="5"/>
  <c r="U29" i="5" s="1"/>
  <c r="D29" i="5"/>
  <c r="AA29" i="5"/>
  <c r="AB29" i="5" s="1"/>
  <c r="R29" i="5"/>
  <c r="S29" i="5" s="1"/>
  <c r="AF35" i="5"/>
  <c r="AE35" i="5"/>
  <c r="W35" i="5"/>
  <c r="V35" i="5"/>
  <c r="X35" i="5" s="1"/>
  <c r="AC35" i="5"/>
  <c r="AD35" i="5" s="1"/>
  <c r="T35" i="5"/>
  <c r="U35" i="5" s="1"/>
  <c r="D35" i="5"/>
  <c r="AA35" i="5"/>
  <c r="AB35" i="5" s="1"/>
  <c r="R35" i="5"/>
  <c r="S35" i="5" s="1"/>
  <c r="Y35" i="5"/>
  <c r="Z35" i="5" s="1"/>
  <c r="AF36" i="5"/>
  <c r="AE36" i="5"/>
  <c r="W36" i="5"/>
  <c r="V36" i="5"/>
  <c r="X36" i="5" s="1"/>
  <c r="AC36" i="5"/>
  <c r="AD36" i="5" s="1"/>
  <c r="T36" i="5"/>
  <c r="U36" i="5" s="1"/>
  <c r="D36" i="5"/>
  <c r="AA36" i="5"/>
  <c r="AB36" i="5" s="1"/>
  <c r="R36" i="5"/>
  <c r="S36" i="5" s="1"/>
  <c r="AE14" i="5"/>
  <c r="AC16" i="5"/>
  <c r="AD16" i="5" s="1"/>
  <c r="AC24" i="5"/>
  <c r="AD24" i="5" s="1"/>
  <c r="V29" i="5"/>
  <c r="X29" i="5" s="1"/>
  <c r="Y30" i="5"/>
  <c r="Z30" i="5" s="1"/>
  <c r="Y36" i="5"/>
  <c r="Z36" i="5" s="1"/>
  <c r="AF37" i="5"/>
  <c r="AE37" i="5"/>
  <c r="W37" i="5"/>
  <c r="V37" i="5"/>
  <c r="X37" i="5" s="1"/>
  <c r="AC37" i="5"/>
  <c r="AD37" i="5" s="1"/>
  <c r="T37" i="5"/>
  <c r="U37" i="5" s="1"/>
  <c r="D37" i="5"/>
  <c r="AA37" i="5"/>
  <c r="AB37" i="5" s="1"/>
  <c r="R37" i="5"/>
  <c r="S37" i="5" s="1"/>
  <c r="AE21" i="5"/>
  <c r="W21" i="5"/>
  <c r="T21" i="5"/>
  <c r="U21" i="5" s="1"/>
  <c r="D21" i="5"/>
  <c r="AA21" i="5"/>
  <c r="AB21" i="5" s="1"/>
  <c r="R21" i="5"/>
  <c r="S21" i="5" s="1"/>
  <c r="V14" i="5"/>
  <c r="X14" i="5" s="1"/>
  <c r="AF14" i="5"/>
  <c r="Y22" i="5"/>
  <c r="Z22" i="5" s="1"/>
  <c r="AE26" i="5"/>
  <c r="W26" i="5"/>
  <c r="T26" i="5"/>
  <c r="U26" i="5" s="1"/>
  <c r="D26" i="5"/>
  <c r="AA26" i="5"/>
  <c r="AB26" i="5" s="1"/>
  <c r="R26" i="5"/>
  <c r="S26" i="5" s="1"/>
  <c r="Y37" i="5"/>
  <c r="Z37" i="5" s="1"/>
  <c r="AF38" i="5"/>
  <c r="AE38" i="5"/>
  <c r="W38" i="5"/>
  <c r="V38" i="5"/>
  <c r="X38" i="5" s="1"/>
  <c r="AC38" i="5"/>
  <c r="AD38" i="5" s="1"/>
  <c r="T38" i="5"/>
  <c r="U38" i="5" s="1"/>
  <c r="D38" i="5"/>
  <c r="AA38" i="5"/>
  <c r="AB38" i="5" s="1"/>
  <c r="R38" i="5"/>
  <c r="S38" i="5" s="1"/>
  <c r="Y21" i="5"/>
  <c r="Z21" i="5" s="1"/>
  <c r="AC22" i="5"/>
  <c r="AD22" i="5" s="1"/>
  <c r="Y29" i="5"/>
  <c r="Z29" i="5" s="1"/>
  <c r="Y38" i="5"/>
  <c r="Z38" i="5" s="1"/>
  <c r="AF39" i="5"/>
  <c r="AE39" i="5"/>
  <c r="W39" i="5"/>
  <c r="V39" i="5"/>
  <c r="X39" i="5" s="1"/>
  <c r="AC39" i="5"/>
  <c r="AD39" i="5" s="1"/>
  <c r="T39" i="5"/>
  <c r="U39" i="5" s="1"/>
  <c r="D39" i="5"/>
  <c r="AA39" i="5"/>
  <c r="AB39" i="5" s="1"/>
  <c r="R39" i="5"/>
  <c r="S39" i="5" s="1"/>
  <c r="AE16" i="5"/>
  <c r="W16" i="5"/>
  <c r="T16" i="5"/>
  <c r="U16" i="5" s="1"/>
  <c r="D16" i="5"/>
  <c r="AA16" i="5"/>
  <c r="AB16" i="5" s="1"/>
  <c r="R16" i="5"/>
  <c r="S16" i="5" s="1"/>
  <c r="AC21" i="5"/>
  <c r="AD21" i="5" s="1"/>
  <c r="AE24" i="5"/>
  <c r="W24" i="5"/>
  <c r="T24" i="5"/>
  <c r="U24" i="5" s="1"/>
  <c r="D24" i="5"/>
  <c r="AA24" i="5"/>
  <c r="AB24" i="5" s="1"/>
  <c r="R24" i="5"/>
  <c r="S24" i="5" s="1"/>
  <c r="AC29" i="5"/>
  <c r="AD29" i="5" s="1"/>
  <c r="AE34" i="5"/>
  <c r="W34" i="5"/>
  <c r="V34" i="5"/>
  <c r="X34" i="5" s="1"/>
  <c r="AC34" i="5"/>
  <c r="AD34" i="5" s="1"/>
  <c r="T34" i="5"/>
  <c r="U34" i="5" s="1"/>
  <c r="D34" i="5"/>
  <c r="AA34" i="5"/>
  <c r="AB34" i="5" s="1"/>
  <c r="R34" i="5"/>
  <c r="S34" i="5" s="1"/>
  <c r="AF40" i="5"/>
  <c r="AE40" i="5"/>
  <c r="W40" i="5"/>
  <c r="V40" i="5"/>
  <c r="X40" i="5" s="1"/>
  <c r="AC40" i="5"/>
  <c r="AD40" i="5" s="1"/>
  <c r="T40" i="5"/>
  <c r="U40" i="5" s="1"/>
  <c r="D40" i="5"/>
  <c r="AA40" i="5"/>
  <c r="AB40" i="5" s="1"/>
  <c r="R40" i="5"/>
  <c r="S40" i="5" s="1"/>
  <c r="T14" i="5"/>
  <c r="U14" i="5" s="1"/>
  <c r="D14" i="5"/>
  <c r="AA14" i="5"/>
  <c r="AB14" i="5" s="1"/>
  <c r="R14" i="5"/>
  <c r="S14" i="5" s="1"/>
  <c r="Y14" i="5"/>
  <c r="Z14" i="5" s="1"/>
  <c r="Y40" i="5"/>
  <c r="Z40" i="5" s="1"/>
  <c r="AF41" i="5"/>
  <c r="AE41" i="5"/>
  <c r="W41" i="5"/>
  <c r="V41" i="5"/>
  <c r="X41" i="5" s="1"/>
  <c r="AC41" i="5"/>
  <c r="AD41" i="5" s="1"/>
  <c r="T41" i="5"/>
  <c r="U41" i="5" s="1"/>
  <c r="D41" i="5"/>
  <c r="AA41" i="5"/>
  <c r="AB41" i="5" s="1"/>
  <c r="R41" i="5"/>
  <c r="S41" i="5" s="1"/>
  <c r="AC14" i="5"/>
  <c r="AD14" i="5" s="1"/>
  <c r="AF21" i="5"/>
  <c r="AE22" i="5"/>
  <c r="W22" i="5"/>
  <c r="T22" i="5"/>
  <c r="U22" i="5" s="1"/>
  <c r="D22" i="5"/>
  <c r="AA22" i="5"/>
  <c r="AB22" i="5" s="1"/>
  <c r="R22" i="5"/>
  <c r="S22" i="5" s="1"/>
  <c r="AF29" i="5"/>
  <c r="AE30" i="5"/>
  <c r="W30" i="5"/>
  <c r="AC30" i="5"/>
  <c r="AD30" i="5" s="1"/>
  <c r="T30" i="5"/>
  <c r="U30" i="5" s="1"/>
  <c r="D30" i="5"/>
  <c r="AA30" i="5"/>
  <c r="AB30" i="5" s="1"/>
  <c r="R30" i="5"/>
  <c r="S30" i="5" s="1"/>
  <c r="AE32" i="5"/>
  <c r="W32" i="5"/>
  <c r="V32" i="5"/>
  <c r="X32" i="5" s="1"/>
  <c r="AC32" i="5"/>
  <c r="AD32" i="5" s="1"/>
  <c r="T32" i="5"/>
  <c r="U32" i="5" s="1"/>
  <c r="D32" i="5"/>
  <c r="AA32" i="5"/>
  <c r="AB32" i="5" s="1"/>
  <c r="R32" i="5"/>
  <c r="S32" i="5" s="1"/>
  <c r="Y34" i="5"/>
  <c r="Z34" i="5" s="1"/>
</calcChain>
</file>

<file path=xl/sharedStrings.xml><?xml version="1.0" encoding="utf-8"?>
<sst xmlns="http://schemas.openxmlformats.org/spreadsheetml/2006/main" count="9493" uniqueCount="1654">
  <si>
    <t>各シートの使い方</t>
    <rPh sb="0" eb="1">
      <t>カク</t>
    </rPh>
    <rPh sb="5" eb="6">
      <t>ツカ</t>
    </rPh>
    <rPh sb="7" eb="8">
      <t>カタ</t>
    </rPh>
    <phoneticPr fontId="3"/>
  </si>
  <si>
    <t>①対象製品リスト</t>
    <rPh sb="1" eb="5">
      <t>タイショウセイヒン</t>
    </rPh>
    <phoneticPr fontId="3"/>
  </si>
  <si>
    <t>②ガラス一覧</t>
    <rPh sb="4" eb="6">
      <t>イチラン</t>
    </rPh>
    <phoneticPr fontId="3"/>
  </si>
  <si>
    <t>③補助額を調べる</t>
    <rPh sb="1" eb="4">
      <t>ホジョガク</t>
    </rPh>
    <rPh sb="5" eb="6">
      <t>シラ</t>
    </rPh>
    <phoneticPr fontId="3"/>
  </si>
  <si>
    <t>①対象製品リスト</t>
    <rPh sb="1" eb="3">
      <t>タイショウ</t>
    </rPh>
    <rPh sb="3" eb="5">
      <t>セイヒン</t>
    </rPh>
    <phoneticPr fontId="3"/>
  </si>
  <si>
    <t>各対象製品の性能区分およびグレードとそれぞれのガラス仕様の要件を確認できる一覧です。</t>
    <rPh sb="0" eb="1">
      <t>カク</t>
    </rPh>
    <rPh sb="1" eb="5">
      <t>タイショウセイヒン</t>
    </rPh>
    <rPh sb="6" eb="8">
      <t>セイノウ</t>
    </rPh>
    <rPh sb="8" eb="10">
      <t>クブン</t>
    </rPh>
    <rPh sb="26" eb="28">
      <t>シヨウ</t>
    </rPh>
    <rPh sb="29" eb="31">
      <t>ヨウケン</t>
    </rPh>
    <rPh sb="32" eb="34">
      <t>カクニン</t>
    </rPh>
    <rPh sb="37" eb="39">
      <t>イチラン</t>
    </rPh>
    <phoneticPr fontId="3"/>
  </si>
  <si>
    <t>各列でフィルター機能を利用することで必要な情報のみを抽出できます。</t>
    <rPh sb="0" eb="2">
      <t>カクレツ</t>
    </rPh>
    <rPh sb="8" eb="10">
      <t>キノウ</t>
    </rPh>
    <rPh sb="11" eb="13">
      <t>リヨウ</t>
    </rPh>
    <rPh sb="18" eb="20">
      <t>ヒツヨウ</t>
    </rPh>
    <rPh sb="21" eb="23">
      <t>ジョウホウ</t>
    </rPh>
    <rPh sb="26" eb="28">
      <t>チュウシュツ</t>
    </rPh>
    <phoneticPr fontId="3"/>
  </si>
  <si>
    <t>このシートではLIXIL製ガラスにおいて、各ガラスと対象の製品と組み合わせた場合の性能区分コード（グレード）を調べることができます。</t>
    <rPh sb="14" eb="15">
      <t>セイ</t>
    </rPh>
    <rPh sb="21" eb="22">
      <t>カク</t>
    </rPh>
    <rPh sb="26" eb="28">
      <t>タイショウ</t>
    </rPh>
    <rPh sb="29" eb="31">
      <t>セイヒン</t>
    </rPh>
    <rPh sb="32" eb="33">
      <t>ク</t>
    </rPh>
    <rPh sb="34" eb="35">
      <t>ア</t>
    </rPh>
    <rPh sb="38" eb="40">
      <t>バアイ</t>
    </rPh>
    <rPh sb="41" eb="43">
      <t>セイノウ</t>
    </rPh>
    <rPh sb="43" eb="45">
      <t>セイノウ</t>
    </rPh>
    <rPh sb="45" eb="47">
      <t>クブン</t>
    </rPh>
    <rPh sb="55" eb="56">
      <t>シラ</t>
    </rPh>
    <phoneticPr fontId="3"/>
  </si>
  <si>
    <t>または製品型番がわかっている場合は、その型番に対応するガラスの一覧を調べることも可能です。</t>
    <rPh sb="3" eb="5">
      <t>セイヒン</t>
    </rPh>
    <rPh sb="5" eb="7">
      <t>カタバン</t>
    </rPh>
    <rPh sb="14" eb="16">
      <t>バアイ</t>
    </rPh>
    <rPh sb="20" eb="22">
      <t>カタバン</t>
    </rPh>
    <rPh sb="23" eb="25">
      <t>タイオウ</t>
    </rPh>
    <rPh sb="31" eb="33">
      <t>イチラン</t>
    </rPh>
    <rPh sb="34" eb="35">
      <t>シラ</t>
    </rPh>
    <rPh sb="40" eb="42">
      <t>カノウ</t>
    </rPh>
    <phoneticPr fontId="3"/>
  </si>
  <si>
    <t>いずれもLIXIL製ガラスの自己適合宣言書の付属書に記載の性能値に基づいて判定されています。</t>
    <rPh sb="9" eb="10">
      <t>セイ</t>
    </rPh>
    <rPh sb="14" eb="18">
      <t>ジコテキゴウ</t>
    </rPh>
    <rPh sb="18" eb="20">
      <t>センゲン</t>
    </rPh>
    <rPh sb="20" eb="21">
      <t>ショ</t>
    </rPh>
    <rPh sb="22" eb="25">
      <t>フゾクショ</t>
    </rPh>
    <rPh sb="26" eb="28">
      <t>キサイ</t>
    </rPh>
    <rPh sb="29" eb="31">
      <t>セイノウ</t>
    </rPh>
    <rPh sb="31" eb="32">
      <t>チ</t>
    </rPh>
    <rPh sb="33" eb="34">
      <t>モト</t>
    </rPh>
    <rPh sb="37" eb="39">
      <t>ハンテイ</t>
    </rPh>
    <phoneticPr fontId="3"/>
  </si>
  <si>
    <t>このシートでは製品仕様と寸法情報を入力することで各補助事業におけるグレードと1箇所あたりの補助額が確認できます。</t>
    <rPh sb="7" eb="9">
      <t>セイヒン</t>
    </rPh>
    <rPh sb="9" eb="11">
      <t>シヨウ</t>
    </rPh>
    <rPh sb="12" eb="14">
      <t>スンポウ</t>
    </rPh>
    <rPh sb="14" eb="16">
      <t>ジョウホウ</t>
    </rPh>
    <rPh sb="17" eb="19">
      <t>ニュウリョク</t>
    </rPh>
    <rPh sb="24" eb="25">
      <t>カク</t>
    </rPh>
    <rPh sb="25" eb="27">
      <t>ホジョ</t>
    </rPh>
    <rPh sb="27" eb="29">
      <t>ジギョウ</t>
    </rPh>
    <rPh sb="39" eb="41">
      <t>カショ</t>
    </rPh>
    <rPh sb="45" eb="47">
      <t>ホジョ</t>
    </rPh>
    <rPh sb="47" eb="48">
      <t>ガク</t>
    </rPh>
    <rPh sb="49" eb="51">
      <t>カクニン</t>
    </rPh>
    <phoneticPr fontId="3"/>
  </si>
  <si>
    <t>先進的窓リノベ事業／こどもエコすまい支援事業／令和5年度 住宅エコリフォーム推進事業 内窓 対象製品リスト</t>
    <phoneticPr fontId="11"/>
  </si>
  <si>
    <t>対応するガラスを調べる</t>
  </si>
  <si>
    <t>更新日：2023/05/25</t>
    <phoneticPr fontId="3"/>
  </si>
  <si>
    <t>性能区分</t>
    <rPh sb="0" eb="2">
      <t>セイノウ</t>
    </rPh>
    <rPh sb="2" eb="4">
      <t>クブン</t>
    </rPh>
    <phoneticPr fontId="14"/>
  </si>
  <si>
    <t>建具の仕様</t>
    <rPh sb="0" eb="2">
      <t>タテグ</t>
    </rPh>
    <rPh sb="3" eb="5">
      <t>シヨウ</t>
    </rPh>
    <phoneticPr fontId="14"/>
  </si>
  <si>
    <t>製品名</t>
    <rPh sb="0" eb="2">
      <t>セイヒン</t>
    </rPh>
    <rPh sb="2" eb="3">
      <t>メイ</t>
    </rPh>
    <phoneticPr fontId="14"/>
  </si>
  <si>
    <t>開閉形式</t>
    <rPh sb="0" eb="2">
      <t>カイヘイ</t>
    </rPh>
    <rPh sb="2" eb="4">
      <t>ケイシキ</t>
    </rPh>
    <phoneticPr fontId="14"/>
  </si>
  <si>
    <t>制度基準</t>
    <rPh sb="0" eb="2">
      <t>セイド</t>
    </rPh>
    <rPh sb="2" eb="4">
      <t>キジュン</t>
    </rPh>
    <phoneticPr fontId="3"/>
  </si>
  <si>
    <t>ガラス仕様の要件</t>
  </si>
  <si>
    <t>サイズ</t>
    <phoneticPr fontId="14"/>
  </si>
  <si>
    <t>型番</t>
    <rPh sb="0" eb="2">
      <t>カタバン</t>
    </rPh>
    <phoneticPr fontId="14"/>
  </si>
  <si>
    <t>備考</t>
    <rPh sb="0" eb="2">
      <t>ビコウ</t>
    </rPh>
    <phoneticPr fontId="14"/>
  </si>
  <si>
    <t>リスト追加</t>
    <rPh sb="3" eb="5">
      <t>ツイカ</t>
    </rPh>
    <phoneticPr fontId="14"/>
  </si>
  <si>
    <t>性能区分コード</t>
    <rPh sb="0" eb="2">
      <t>セイノウ</t>
    </rPh>
    <rPh sb="2" eb="4">
      <t>クブン</t>
    </rPh>
    <phoneticPr fontId="14"/>
  </si>
  <si>
    <t>開口部の熱貫流率</t>
    <phoneticPr fontId="3"/>
  </si>
  <si>
    <t>断熱等+防音</t>
  </si>
  <si>
    <t>樹脂</t>
  </si>
  <si>
    <t>インプラス 引違い窓 真空ガラス（中桟付障子除く）</t>
  </si>
  <si>
    <t>引違い（H）</t>
  </si>
  <si>
    <t>P（SS）</t>
  </si>
  <si>
    <t>Uw1.1以下</t>
  </si>
  <si>
    <t>ガラス中央部熱貫流率Ug1.0以下</t>
  </si>
  <si>
    <t>大（L）</t>
  </si>
  <si>
    <t>003NPEHIPPL</t>
  </si>
  <si>
    <t>浴室仕様含む</t>
  </si>
  <si>
    <t>断熱等+防音インプラス 引違い窓 真空ガラス（中桟付障子除く）引違い（H）ガラス中央部熱貫流率Ug1.0以下大（L）</t>
  </si>
  <si>
    <t>インプラス 引違い窓 真空ガラス（中桟付障子除く）引違い（H）</t>
  </si>
  <si>
    <t>中（M）</t>
  </si>
  <si>
    <t>003NPEHIPPM</t>
  </si>
  <si>
    <t>断熱等+防音インプラス 引違い窓 真空ガラス（中桟付障子除く）引違い（H）ガラス中央部熱貫流率Ug1.0以下中（M）</t>
  </si>
  <si>
    <t>小（S）</t>
  </si>
  <si>
    <t>003NPEHIPPS</t>
  </si>
  <si>
    <t>断熱等+防音インプラス 引違い窓 真空ガラス（中桟付障子除く）引違い（H）ガラス中央部熱貫流率Ug1.0以下小（S）</t>
  </si>
  <si>
    <t>極小（X）</t>
  </si>
  <si>
    <t>003NPEHIPPX</t>
  </si>
  <si>
    <t>断熱等+防音インプラス 引違い窓 真空ガラス（中桟付障子除く）引違い（H）ガラス中央部熱貫流率Ug1.0以下極小（X）</t>
  </si>
  <si>
    <t>S</t>
  </si>
  <si>
    <t>Uw1.5以下</t>
  </si>
  <si>
    <t>ガラス中央部熱貫流率Ug1.4以下</t>
  </si>
  <si>
    <t>003NPEHISSL</t>
  </si>
  <si>
    <t>断熱等+防音インプラス 引違い窓 真空ガラス（中桟付障子除く）引違い（H）ガラス中央部熱貫流率Ug1.4以下大（L）</t>
  </si>
  <si>
    <t>003NPEHISSM</t>
  </si>
  <si>
    <t>断熱等+防音インプラス 引違い窓 真空ガラス（中桟付障子除く）引違い（H）ガラス中央部熱貫流率Ug1.4以下中（M）</t>
  </si>
  <si>
    <t>003NPEHISSS</t>
  </si>
  <si>
    <t>断熱等+防音インプラス 引違い窓 真空ガラス（中桟付障子除く）引違い（H）ガラス中央部熱貫流率Ug1.4以下小（S）</t>
  </si>
  <si>
    <t>003NPEHISSX</t>
  </si>
  <si>
    <t>断熱等+防音インプラス 引違い窓 真空ガラス（中桟付障子除く）引違い（H）ガラス中央部熱貫流率Ug1.4以下極小（X）</t>
  </si>
  <si>
    <t>A</t>
  </si>
  <si>
    <t>Uw1.9以下</t>
  </si>
  <si>
    <t>ガラス中央部熱貫流率Ug2.6以下</t>
  </si>
  <si>
    <t>003NPEHIAAL</t>
  </si>
  <si>
    <t>断熱等+防音インプラス 引違い窓 真空ガラス（中桟付障子除く）引違い（H）ガラス中央部熱貫流率Ug2.6以下大（L）</t>
  </si>
  <si>
    <t>003NPEHIAAM</t>
  </si>
  <si>
    <t>断熱等+防音インプラス 引違い窓 真空ガラス（中桟付障子除く）引違い（H）ガラス中央部熱貫流率Ug2.6以下中（M）</t>
  </si>
  <si>
    <t>003NPEHIAAS</t>
  </si>
  <si>
    <t>断熱等+防音インプラス 引違い窓 真空ガラス（中桟付障子除く）引違い（H）ガラス中央部熱貫流率Ug2.6以下小（S）</t>
  </si>
  <si>
    <t>003NPEHIAAX</t>
  </si>
  <si>
    <t>断熱等+防音インプラス 引違い窓 真空ガラス（中桟付障子除く）引違い（H）ガラス中央部熱貫流率Ug2.6以下極小（X）</t>
  </si>
  <si>
    <t>インプラス FIX・開き窓 真空ガラス</t>
  </si>
  <si>
    <t>開き（T）</t>
  </si>
  <si>
    <t>003NPETISSL</t>
  </si>
  <si>
    <t>断熱等+防音インプラス FIX・開き窓 真空ガラス開き（T）ガラス中央部熱貫流率Ug1.4以下大（L）</t>
  </si>
  <si>
    <t>インプラス FIX・開き窓 真空ガラス開き（T）</t>
  </si>
  <si>
    <t>003NPETISSM</t>
  </si>
  <si>
    <t>断熱等+防音インプラス FIX・開き窓 真空ガラス開き（T）ガラス中央部熱貫流率Ug1.4以下中（M）</t>
  </si>
  <si>
    <t>003NPETISSS</t>
  </si>
  <si>
    <t>断熱等+防音インプラス FIX・開き窓 真空ガラス開き（T）ガラス中央部熱貫流率Ug1.4以下小（S）</t>
  </si>
  <si>
    <t>003NPETISSX</t>
  </si>
  <si>
    <t>断熱等+防音インプラス FIX・開き窓 真空ガラス開き（T）ガラス中央部熱貫流率Ug1.4以下極小（X）</t>
  </si>
  <si>
    <t>003NPETIAAL</t>
  </si>
  <si>
    <t>断熱等+防音インプラス FIX・開き窓 真空ガラス開き（T）ガラス中央部熱貫流率Ug2.6以下大（L）</t>
  </si>
  <si>
    <t>003NPETIAAM</t>
  </si>
  <si>
    <t>断熱等+防音インプラス FIX・開き窓 真空ガラス開き（T）ガラス中央部熱貫流率Ug2.6以下中（M）</t>
  </si>
  <si>
    <t>003NPETIAAS</t>
  </si>
  <si>
    <t>断熱等+防音インプラス FIX・開き窓 真空ガラス開き（T）ガラス中央部熱貫流率Ug2.6以下小（S）</t>
  </si>
  <si>
    <t>003NPETIAAX</t>
  </si>
  <si>
    <t>断熱等+防音インプラス FIX・開き窓 真空ガラス開き（T）ガラス中央部熱貫流率Ug2.6以下極小（X）</t>
  </si>
  <si>
    <t>FIX（F）</t>
  </si>
  <si>
    <t>003NPEFIPPL</t>
  </si>
  <si>
    <t>断熱等+防音インプラス FIX・開き窓 真空ガラスFIX（F）ガラス中央部熱貫流率Ug1.0以下大（L）</t>
  </si>
  <si>
    <t>インプラス FIX・開き窓 真空ガラスFIX（F）</t>
  </si>
  <si>
    <t>003NPEFIPPM</t>
  </si>
  <si>
    <t>断熱等+防音インプラス FIX・開き窓 真空ガラスFIX（F）ガラス中央部熱貫流率Ug1.0以下中（M）</t>
  </si>
  <si>
    <t>003NPEFIPPS</t>
  </si>
  <si>
    <t>断熱等+防音インプラス FIX・開き窓 真空ガラスFIX（F）ガラス中央部熱貫流率Ug1.0以下小（S）</t>
  </si>
  <si>
    <t>003NPEFIPPX</t>
  </si>
  <si>
    <t>断熱等+防音インプラス FIX・開き窓 真空ガラスFIX（F）ガラス中央部熱貫流率Ug1.0以下極小（X）</t>
  </si>
  <si>
    <t>003NPEFISSL</t>
  </si>
  <si>
    <t>断熱等+防音インプラス FIX・開き窓 真空ガラスFIX（F）ガラス中央部熱貫流率Ug1.4以下大（L）</t>
  </si>
  <si>
    <t>003NPEFISSM</t>
  </si>
  <si>
    <t>断熱等+防音インプラス FIX・開き窓 真空ガラスFIX（F）ガラス中央部熱貫流率Ug1.4以下中（M）</t>
  </si>
  <si>
    <t>003NPEFISSS</t>
  </si>
  <si>
    <t>断熱等+防音インプラス FIX・開き窓 真空ガラスFIX（F）ガラス中央部熱貫流率Ug1.4以下小（S）</t>
  </si>
  <si>
    <t>003NPEFISSX</t>
  </si>
  <si>
    <t>断熱等+防音インプラス FIX・開き窓 真空ガラスFIX（F）ガラス中央部熱貫流率Ug1.4以下極小（X）</t>
  </si>
  <si>
    <t>003NPEFIAAL</t>
  </si>
  <si>
    <t>断熱等+防音インプラス FIX・開き窓 真空ガラスFIX（F）ガラス中央部熱貫流率Ug2.6以下大（L）</t>
  </si>
  <si>
    <t>003NPEFIAAM</t>
  </si>
  <si>
    <t>断熱等+防音インプラス FIX・開き窓 真空ガラスFIX（F）ガラス中央部熱貫流率Ug2.6以下中（M）</t>
  </si>
  <si>
    <t>003NPEFIAAS</t>
  </si>
  <si>
    <t>断熱等+防音インプラス FIX・開き窓 真空ガラスFIX（F）ガラス中央部熱貫流率Ug2.6以下小（S）</t>
  </si>
  <si>
    <t>003NPEFIAAX</t>
  </si>
  <si>
    <t>断熱等+防音インプラス FIX・開き窓 真空ガラスFIX（F）ガラス中央部熱貫流率Ug2.6以下極小（X）</t>
  </si>
  <si>
    <t>インプラス テラスドア 真空ガラス</t>
  </si>
  <si>
    <t>003NPATISSL</t>
  </si>
  <si>
    <t>玄関ドア・勝手口ドアは内窓設置工事対象外（テラス窓・テラスドアは対象）</t>
  </si>
  <si>
    <t>断熱等+防音インプラス テラスドア 真空ガラス開き（T）ガラス中央部熱貫流率Ug1.4以下大（L）</t>
  </si>
  <si>
    <t>インプラス テラスドア 真空ガラス開き（T）</t>
  </si>
  <si>
    <t>003NPATISSM</t>
  </si>
  <si>
    <t>断熱等+防音インプラス テラスドア 真空ガラス開き（T）ガラス中央部熱貫流率Ug1.4以下中（M）</t>
  </si>
  <si>
    <t>003NPATISSS</t>
  </si>
  <si>
    <t>断熱等+防音インプラス テラスドア 真空ガラス開き（T）ガラス中央部熱貫流率Ug1.4以下小（S）</t>
  </si>
  <si>
    <t>003NPATISSX</t>
  </si>
  <si>
    <t>断熱等+防音インプラス テラスドア 真空ガラス開き（T）ガラス中央部熱貫流率Ug1.4以下極小（X）</t>
  </si>
  <si>
    <t>B</t>
  </si>
  <si>
    <t>Uw2.3以下</t>
  </si>
  <si>
    <t>003NPATIBBL</t>
  </si>
  <si>
    <t>断熱等+防音インプラス テラスドア 真空ガラス開き（T）ガラス中央部熱貫流率Ug2.6以下大（L）</t>
  </si>
  <si>
    <t>003NPATIBBM</t>
  </si>
  <si>
    <t>断熱等+防音インプラス テラスドア 真空ガラス開き（T）ガラス中央部熱貫流率Ug2.6以下中（M）</t>
  </si>
  <si>
    <t>003NPATIBBS</t>
  </si>
  <si>
    <t>断熱等+防音インプラス テラスドア 真空ガラス開き（T）ガラス中央部熱貫流率Ug2.6以下小（S）</t>
  </si>
  <si>
    <t>インプラス 引違い窓 複層ガラス（中桟付障子除く）</t>
  </si>
  <si>
    <t>ガラス中央部熱貫流率Ug1.7以下</t>
  </si>
  <si>
    <t>003NPFHPSSL</t>
  </si>
  <si>
    <t>浴室仕様含む／ブラインドイン複層ガラスを除く</t>
  </si>
  <si>
    <t>断熱等+防音インプラス 引違い窓 複層ガラス（中桟付障子除く）引違い（H）ガラス中央部熱貫流率Ug1.7以下大（L）</t>
  </si>
  <si>
    <t>インプラス 引違い窓 複層ガラス（中桟付障子除く）引違い（H）</t>
  </si>
  <si>
    <t>003NPFHPSSM</t>
  </si>
  <si>
    <t>断熱等+防音インプラス 引違い窓 複層ガラス（中桟付障子除く）引違い（H）ガラス中央部熱貫流率Ug1.7以下中（M）</t>
  </si>
  <si>
    <t>003NPFHPSSS</t>
  </si>
  <si>
    <t>断熱等+防音インプラス 引違い窓 複層ガラス（中桟付障子除く）引違い（H）ガラス中央部熱貫流率Ug1.7以下小（S）</t>
  </si>
  <si>
    <t>003NPFHPSSX</t>
  </si>
  <si>
    <t>断熱等+防音インプラス 引違い窓 複層ガラス（中桟付障子除く）引違い（H）ガラス中央部熱貫流率Ug1.7以下極小（X）</t>
  </si>
  <si>
    <t>ガラス中央部熱貫流率Ug2.8以下</t>
  </si>
  <si>
    <t>003NPFHPAAL</t>
  </si>
  <si>
    <t>断熱等+防音インプラス 引違い窓 複層ガラス（中桟付障子除く）引違い（H）ガラス中央部熱貫流率Ug2.8以下大（L）</t>
  </si>
  <si>
    <t>003NPFHPAAM</t>
  </si>
  <si>
    <t>断熱等+防音インプラス 引違い窓 複層ガラス（中桟付障子除く）引違い（H）ガラス中央部熱貫流率Ug2.8以下中（M）</t>
  </si>
  <si>
    <t>003NPFHPAAS</t>
  </si>
  <si>
    <t>断熱等+防音インプラス 引違い窓 複層ガラス（中桟付障子除く）引違い（H）ガラス中央部熱貫流率Ug2.8以下小（S）</t>
  </si>
  <si>
    <t>003NPFHPAAX</t>
  </si>
  <si>
    <t>断熱等+防音インプラス 引違い窓 複層ガラス（中桟付障子除く）引違い（H）ガラス中央部熱貫流率Ug2.8以下極小（X）</t>
  </si>
  <si>
    <t>ガラス中央部熱貫流率Ug3.3以下</t>
  </si>
  <si>
    <t>003NPFHPBBL</t>
  </si>
  <si>
    <t>断熱等+防音インプラス 引違い窓 複層ガラス（中桟付障子除く）引違い（H）ガラス中央部熱貫流率Ug3.3以下大（L）</t>
  </si>
  <si>
    <t>003NPFHPBBM</t>
  </si>
  <si>
    <t>断熱等+防音インプラス 引違い窓 複層ガラス（中桟付障子除く）引違い（H）ガラス中央部熱貫流率Ug3.3以下中（M）</t>
  </si>
  <si>
    <t>003NPFHPBBS</t>
  </si>
  <si>
    <t>断熱等+防音インプラス 引違い窓 複層ガラス（中桟付障子除く）引違い（H）ガラス中央部熱貫流率Ug3.3以下小（S）</t>
  </si>
  <si>
    <t>Z</t>
  </si>
  <si>
    <t>ー</t>
  </si>
  <si>
    <t>内窓のガラス日射熱取得率0.70以下</t>
  </si>
  <si>
    <t>003NPFHR7ZL</t>
  </si>
  <si>
    <t>断熱等+防音インプラス 引違い窓 複層ガラス（中桟付障子除く）引違い（H）内窓のガラス日射熱取得率0.70以下大（L）</t>
  </si>
  <si>
    <t>003NPFHR7ZM</t>
  </si>
  <si>
    <t>断熱等+防音インプラス 引違い窓 複層ガラス（中桟付障子除く）引違い（H）内窓のガラス日射熱取得率0.70以下中（M）</t>
  </si>
  <si>
    <t>003NPFHR7ZS</t>
  </si>
  <si>
    <t>断熱等+防音インプラス 引違い窓 複層ガラス（中桟付障子除く）引違い（H）内窓のガラス日射熱取得率0.70以下小（S）</t>
  </si>
  <si>
    <t>インプラス 引違い窓 複層ガラス（中桟付障子）</t>
  </si>
  <si>
    <t>Low-E複層 ガス層：8mm以上</t>
  </si>
  <si>
    <t>003NPHHL1AL</t>
  </si>
  <si>
    <t>ブラインドイン複層ガラスを除く</t>
  </si>
  <si>
    <t>断熱等+防音インプラス 引違い窓 複層ガラス（中桟付障子）引違い（H）Low-E複層 ガス層：8mm以上大（L）</t>
  </si>
  <si>
    <t>インプラス 引違い窓 複層ガラス（中桟付障子）引違い（H）</t>
  </si>
  <si>
    <t>003NPHHL1AM</t>
  </si>
  <si>
    <t>断熱等+防音インプラス 引違い窓 複層ガラス（中桟付障子）引違い（H）Low-E複層 ガス層：8mm以上中（M）</t>
  </si>
  <si>
    <t>003NPHHL1AS</t>
  </si>
  <si>
    <t>断熱等+防音インプラス 引違い窓 複層ガラス（中桟付障子）引違い（H）Low-E複層 ガス層：8mm以上小（S）</t>
  </si>
  <si>
    <t>003NPHHL1AX</t>
  </si>
  <si>
    <t>断熱等+防音インプラス 引違い窓 複層ガラス（中桟付障子）引違い（H）Low-E複層 ガス層：8mm以上極小（X）</t>
  </si>
  <si>
    <t>Low-E複層 空気層：11mm以上</t>
  </si>
  <si>
    <t>003NPHHL3AL</t>
  </si>
  <si>
    <t>断熱等+防音インプラス 引違い窓 複層ガラス（中桟付障子）引違い（H）Low-E複層 空気層：11mm以上大（L）</t>
  </si>
  <si>
    <t>003NPHHL3AM</t>
  </si>
  <si>
    <t>断熱等+防音インプラス 引違い窓 複層ガラス（中桟付障子）引違い（H）Low-E複層 空気層：11mm以上中（M）</t>
  </si>
  <si>
    <t>003NPHHL3AS</t>
  </si>
  <si>
    <t>断熱等+防音インプラス 引違い窓 複層ガラス（中桟付障子）引違い（H）Low-E複層 空気層：11mm以上小（S）</t>
  </si>
  <si>
    <t>003NPHHL3AX</t>
  </si>
  <si>
    <t>断熱等+防音インプラス 引違い窓 複層ガラス（中桟付障子）引違い（H）Low-E複層 空気層：11mm以上極小（X）</t>
  </si>
  <si>
    <t>Low-E複層 ガス層：8mm未満</t>
  </si>
  <si>
    <t>003NPHHL2BL</t>
  </si>
  <si>
    <t>断熱等+防音インプラス 引違い窓 複層ガラス（中桟付障子）引違い（H）Low-E複層 ガス層：8mm未満大（L）</t>
  </si>
  <si>
    <t>003NPHHL2BM</t>
  </si>
  <si>
    <t>断熱等+防音インプラス 引違い窓 複層ガラス（中桟付障子）引違い（H）Low-E複層 ガス層：8mm未満中（M）</t>
  </si>
  <si>
    <t>003NPHHL2BS</t>
  </si>
  <si>
    <t>断熱等+防音インプラス 引違い窓 複層ガラス（中桟付障子）引違い（H）Low-E複層 ガス層：8mm未満小（S）</t>
  </si>
  <si>
    <t>Low-E複層 空気層：11mm未満</t>
  </si>
  <si>
    <t>003NPHHL4BL</t>
  </si>
  <si>
    <t>断熱等+防音インプラス 引違い窓 複層ガラス（中桟付障子）引違い（H）Low-E複層 空気層：11mm未満大（L）</t>
  </si>
  <si>
    <t>003NPHHL4BM</t>
  </si>
  <si>
    <t>断熱等+防音インプラス 引違い窓 複層ガラス（中桟付障子）引違い（H）Low-E複層 空気層：11mm未満中（M）</t>
  </si>
  <si>
    <t>003NPHHL4BS</t>
  </si>
  <si>
    <t>断熱等+防音インプラス 引違い窓 複層ガラス（中桟付障子）引違い（H）Low-E複層 空気層：11mm未満小（S）</t>
  </si>
  <si>
    <t>複層 空気層：厚み問わず</t>
  </si>
  <si>
    <t>003NPHHL5BL</t>
  </si>
  <si>
    <t>断熱等+防音インプラス 引違い窓 複層ガラス（中桟付障子）引違い（H）複層 空気層：厚み問わず大（L）</t>
  </si>
  <si>
    <t>003NPHHL5BM</t>
  </si>
  <si>
    <t>断熱等+防音インプラス 引違い窓 複層ガラス（中桟付障子）引違い（H）複層 空気層：厚み問わず中（M）</t>
  </si>
  <si>
    <t>003NPHHL5BS</t>
  </si>
  <si>
    <t>断熱等+防音インプラス 引違い窓 複層ガラス（中桟付障子）引違い（H）複層 空気層：厚み問わず小（S）</t>
  </si>
  <si>
    <t>003NPHHR7ZL</t>
  </si>
  <si>
    <t>断熱等+防音インプラス 引違い窓 複層ガラス（中桟付障子）引違い（H）内窓のガラス日射熱取得率0.70以下大（L）</t>
  </si>
  <si>
    <t>003NPHHR7ZM</t>
  </si>
  <si>
    <t>断熱等+防音インプラス 引違い窓 複層ガラス（中桟付障子）引違い（H）内窓のガラス日射熱取得率0.70以下中（M）</t>
  </si>
  <si>
    <t>003NPHHR7ZS</t>
  </si>
  <si>
    <t>断熱等+防音インプラス 引違い窓 複層ガラス（中桟付障子）引違い（H）内窓のガラス日射熱取得率0.70以下小（S）</t>
  </si>
  <si>
    <t>インプラス FIX・開き窓 複層ガラス</t>
  </si>
  <si>
    <t>003NPFTPSSL</t>
  </si>
  <si>
    <t>断熱等+防音インプラス FIX・開き窓 複層ガラス開き（T）ガラス中央部熱貫流率Ug1.4以下大（L）</t>
  </si>
  <si>
    <t>インプラス FIX・開き窓 複層ガラス開き（T）</t>
  </si>
  <si>
    <t>003NPFTPSSM</t>
  </si>
  <si>
    <t>断熱等+防音インプラス FIX・開き窓 複層ガラス開き（T）ガラス中央部熱貫流率Ug1.4以下中（M）</t>
  </si>
  <si>
    <t>003NPFTPSSS</t>
  </si>
  <si>
    <t>断熱等+防音インプラス FIX・開き窓 複層ガラス開き（T）ガラス中央部熱貫流率Ug1.4以下小（S）</t>
  </si>
  <si>
    <t>003NPFTPSSX</t>
  </si>
  <si>
    <t>断熱等+防音インプラス FIX・開き窓 複層ガラス開き（T）ガラス中央部熱貫流率Ug1.4以下極小（X）</t>
  </si>
  <si>
    <t>ガラス中央部熱貫流率Ug2.9以下</t>
  </si>
  <si>
    <t>003NPFTPAAL</t>
  </si>
  <si>
    <t>断熱等+防音インプラス FIX・開き窓 複層ガラス開き（T）ガラス中央部熱貫流率Ug2.9以下大（L）</t>
  </si>
  <si>
    <t>003NPFTPAAM</t>
  </si>
  <si>
    <t>断熱等+防音インプラス FIX・開き窓 複層ガラス開き（T）ガラス中央部熱貫流率Ug2.9以下中（M）</t>
  </si>
  <si>
    <t>003NPFTPAAS</t>
  </si>
  <si>
    <t>断熱等+防音インプラス FIX・開き窓 複層ガラス開き（T）ガラス中央部熱貫流率Ug2.9以下小（S）</t>
  </si>
  <si>
    <t>003NPFTPAAX</t>
  </si>
  <si>
    <t>断熱等+防音インプラス FIX・開き窓 複層ガラス開き（T）ガラス中央部熱貫流率Ug2.9以下極小（X）</t>
  </si>
  <si>
    <t>003NPFTPBBL</t>
  </si>
  <si>
    <t>断熱等+防音インプラス FIX・開き窓 複層ガラス開き（T）ガラス中央部熱貫流率Ug3.3以下大（L）</t>
  </si>
  <si>
    <t>003NPFTPBBM</t>
  </si>
  <si>
    <t>断熱等+防音インプラス FIX・開き窓 複層ガラス開き（T）ガラス中央部熱貫流率Ug3.3以下中（M）</t>
  </si>
  <si>
    <t>003NPFTPBBS</t>
  </si>
  <si>
    <t>断熱等+防音インプラス FIX・開き窓 複層ガラス開き（T）ガラス中央部熱貫流率Ug3.3以下小（S）</t>
  </si>
  <si>
    <t>003NPFTR7ZL</t>
  </si>
  <si>
    <t>断熱等+防音インプラス FIX・開き窓 複層ガラス開き（T）内窓のガラス日射熱取得率0.70以下大（L）</t>
  </si>
  <si>
    <t>003NPFTR7ZM</t>
  </si>
  <si>
    <t>断熱等+防音インプラス FIX・開き窓 複層ガラス開き（T）内窓のガラス日射熱取得率0.70以下中（M）</t>
  </si>
  <si>
    <t>003NPFTR7ZS</t>
  </si>
  <si>
    <t>断熱等+防音インプラス FIX・開き窓 複層ガラス開き（T）内窓のガラス日射熱取得率0.70以下小（S）</t>
  </si>
  <si>
    <t>ガラス中央部熱貫流率Ug1.9以下</t>
  </si>
  <si>
    <t>003NPFFPSSL</t>
  </si>
  <si>
    <t>断熱等+防音インプラス FIX・開き窓 複層ガラスFIX（F）ガラス中央部熱貫流率Ug1.9以下大（L）</t>
  </si>
  <si>
    <t>インプラス FIX・開き窓 複層ガラスFIX（F）</t>
  </si>
  <si>
    <t>003NPFFPSSM</t>
  </si>
  <si>
    <t>断熱等+防音インプラス FIX・開き窓 複層ガラスFIX（F）ガラス中央部熱貫流率Ug1.9以下中（M）</t>
  </si>
  <si>
    <t>003NPFFPSSS</t>
  </si>
  <si>
    <t>断熱等+防音インプラス FIX・開き窓 複層ガラスFIX（F）ガラス中央部熱貫流率Ug1.9以下小（S）</t>
  </si>
  <si>
    <t>003NPFFPSSX</t>
  </si>
  <si>
    <t>断熱等+防音インプラス FIX・開き窓 複層ガラスFIX（F）ガラス中央部熱貫流率Ug1.9以下極小（X）</t>
  </si>
  <si>
    <t>003NPFFPAAL</t>
  </si>
  <si>
    <t>断熱等+防音インプラス FIX・開き窓 複層ガラスFIX（F）ガラス中央部熱貫流率Ug2.9以下大（L）</t>
  </si>
  <si>
    <t>003NPFFPAAM</t>
  </si>
  <si>
    <t>断熱等+防音インプラス FIX・開き窓 複層ガラスFIX（F）ガラス中央部熱貫流率Ug2.9以下中（M）</t>
  </si>
  <si>
    <t>003NPFFPAAS</t>
  </si>
  <si>
    <t>断熱等+防音インプラス FIX・開き窓 複層ガラスFIX（F）ガラス中央部熱貫流率Ug2.9以下小（S）</t>
  </si>
  <si>
    <t>003NPFFPAAX</t>
  </si>
  <si>
    <t>断熱等+防音インプラス FIX・開き窓 複層ガラスFIX（F）ガラス中央部熱貫流率Ug2.9以下極小（X）</t>
  </si>
  <si>
    <t>003NPFFPBBL</t>
  </si>
  <si>
    <t>断熱等+防音インプラス FIX・開き窓 複層ガラスFIX（F）ガラス中央部熱貫流率Ug3.3以下大（L）</t>
  </si>
  <si>
    <t>003NPFFPBBM</t>
  </si>
  <si>
    <t>断熱等+防音インプラス FIX・開き窓 複層ガラスFIX（F）ガラス中央部熱貫流率Ug3.3以下中（M）</t>
  </si>
  <si>
    <t>003NPFFPBBS</t>
  </si>
  <si>
    <t>断熱等+防音インプラス FIX・開き窓 複層ガラスFIX（F）ガラス中央部熱貫流率Ug3.3以下小（S）</t>
  </si>
  <si>
    <t>003NPFFR7ZL</t>
  </si>
  <si>
    <t>断熱等+防音インプラス FIX・開き窓 複層ガラスFIX（F）内窓のガラス日射熱取得率0.70以下大（L）</t>
  </si>
  <si>
    <t>003NPFFR7ZM</t>
  </si>
  <si>
    <t>断熱等+防音インプラス FIX・開き窓 複層ガラスFIX（F）内窓のガラス日射熱取得率0.70以下中（M）</t>
  </si>
  <si>
    <t>003NPFFR7ZS</t>
  </si>
  <si>
    <t>断熱等+防音インプラス FIX・開き窓 複層ガラスFIX（F）内窓のガラス日射熱取得率0.70以下小（S）</t>
  </si>
  <si>
    <t>インプラス テラスドア 複層ガラス</t>
  </si>
  <si>
    <t>ガラス中央部熱貫流率Ug1.5以下</t>
  </si>
  <si>
    <t>003NPBTPSSL</t>
  </si>
  <si>
    <t>ブラインドイン複層ガラスを除く／玄関ドア・勝手口ドアは内窓設置工事対象外（テラス窓・テラスドアは対象）</t>
  </si>
  <si>
    <t>断熱等+防音インプラス テラスドア 複層ガラス開き（T）ガラス中央部熱貫流率Ug1.5以下大（L）</t>
  </si>
  <si>
    <t>インプラス テラスドア 複層ガラス開き（T）</t>
  </si>
  <si>
    <t>003NPBTPSSM</t>
  </si>
  <si>
    <t>断熱等+防音インプラス テラスドア 複層ガラス開き（T）ガラス中央部熱貫流率Ug1.5以下中（M）</t>
  </si>
  <si>
    <t>003NPBTPSSS</t>
  </si>
  <si>
    <t>断熱等+防音インプラス テラスドア 複層ガラス開き（T）ガラス中央部熱貫流率Ug1.5以下小（S）</t>
  </si>
  <si>
    <t>003NPBTPSSX</t>
  </si>
  <si>
    <t>断熱等+防音インプラス テラスドア 複層ガラス開き（T）ガラス中央部熱貫流率Ug1.5以下極小（X）</t>
  </si>
  <si>
    <t>003NPBTPAAL</t>
  </si>
  <si>
    <t>断熱等+防音インプラス テラスドア 複層ガラス開き（T）ガラス中央部熱貫流率Ug2.8以下大（L）</t>
  </si>
  <si>
    <t>003NPBTPAAM</t>
  </si>
  <si>
    <t>断熱等+防音インプラス テラスドア 複層ガラス開き（T）ガラス中央部熱貫流率Ug2.8以下中（M）</t>
  </si>
  <si>
    <t>003NPBTPAAS</t>
  </si>
  <si>
    <t>断熱等+防音インプラス テラスドア 複層ガラス開き（T）ガラス中央部熱貫流率Ug2.8以下小（S）</t>
  </si>
  <si>
    <t>003NPBTPAAX</t>
  </si>
  <si>
    <t>断熱等+防音インプラス テラスドア 複層ガラス開き（T）ガラス中央部熱貫流率Ug2.8以下極小（X）</t>
  </si>
  <si>
    <t>003NPBTPBBL</t>
  </si>
  <si>
    <t>断熱等+防音インプラス テラスドア 複層ガラス開き（T）ガラス中央部熱貫流率Ug3.3以下大（L）</t>
  </si>
  <si>
    <t>003NPBTPBBM</t>
  </si>
  <si>
    <t>断熱等+防音インプラス テラスドア 複層ガラス開き（T）ガラス中央部熱貫流率Ug3.3以下中（M）</t>
  </si>
  <si>
    <t>003NPBTPBBS</t>
  </si>
  <si>
    <t>断熱等+防音インプラス テラスドア 複層ガラス開き（T）ガラス中央部熱貫流率Ug3.3以下小（S）</t>
  </si>
  <si>
    <t>003NPBTR7ZL</t>
  </si>
  <si>
    <t>断熱等+防音インプラス テラスドア 複層ガラス開き（T）内窓のガラス日射熱取得率0.70以下大（L）</t>
  </si>
  <si>
    <t>003NPBTR7ZM</t>
  </si>
  <si>
    <t>断熱等+防音インプラス テラスドア 複層ガラス開き（T）内窓のガラス日射熱取得率0.70以下中（M）</t>
  </si>
  <si>
    <t>003NPBTR7ZS</t>
  </si>
  <si>
    <t>断熱等+防音インプラス テラスドア 複層ガラス開き（T）内窓のガラス日射熱取得率0.70以下小（S）</t>
  </si>
  <si>
    <t>インプラス 引違い窓 単板ガラス（中桟付障子除く）</t>
  </si>
  <si>
    <t>C</t>
  </si>
  <si>
    <t>Uw2.9以下</t>
  </si>
  <si>
    <t>ガラス中央部熱貫流率Ug6.0以下</t>
  </si>
  <si>
    <t>003NPNHPCCL</t>
  </si>
  <si>
    <t>断熱等+防音インプラス 引違い窓 単板ガラス（中桟付障子除く）引違い（H）ガラス中央部熱貫流率Ug6.0以下大（L）</t>
  </si>
  <si>
    <t>インプラス 引違い窓 単板ガラス（中桟付障子除く）引違い（H）</t>
  </si>
  <si>
    <t>003NPNHPCCM</t>
  </si>
  <si>
    <t>断熱等+防音インプラス 引違い窓 単板ガラス（中桟付障子除く）引違い（H）ガラス中央部熱貫流率Ug6.0以下中（M）</t>
  </si>
  <si>
    <t>003NPNHPCCS</t>
  </si>
  <si>
    <t>断熱等+防音インプラス 引違い窓 単板ガラス（中桟付障子除く）引違い（H）ガラス中央部熱貫流率Ug6.0以下小（S）</t>
  </si>
  <si>
    <t>インプラス 引違い窓 単板ガラス（中桟付障子）</t>
  </si>
  <si>
    <t>D</t>
  </si>
  <si>
    <t>Uw3.5以下</t>
  </si>
  <si>
    <t>単板ガラス</t>
  </si>
  <si>
    <t>003NPIHL6DL</t>
  </si>
  <si>
    <t>断熱等+防音インプラス 引違い窓 単板ガラス（中桟付障子）引違い（H）単板ガラス大（L）</t>
  </si>
  <si>
    <t>インプラス 引違い窓 単板ガラス（中桟付障子）引違い（H）</t>
  </si>
  <si>
    <t>003NPIHL6DM</t>
  </si>
  <si>
    <t>断熱等+防音インプラス 引違い窓 単板ガラス（中桟付障子）引違い（H）単板ガラス中（M）</t>
  </si>
  <si>
    <t>003NPIHL6DS</t>
  </si>
  <si>
    <t>断熱等+防音インプラス 引違い窓 単板ガラス（中桟付障子）引違い（H）単板ガラス小（S）</t>
  </si>
  <si>
    <t>インプラス FIX・開き窓 単板ガラス</t>
  </si>
  <si>
    <t>003NPNTPCCL</t>
  </si>
  <si>
    <t>断熱等+防音インプラス FIX・開き窓 単板ガラス開き（T）ガラス中央部熱貫流率Ug6.0以下大（L）</t>
  </si>
  <si>
    <t>インプラス FIX・開き窓 単板ガラス開き（T）</t>
  </si>
  <si>
    <t>003NPNTPCCM</t>
  </si>
  <si>
    <t>断熱等+防音インプラス FIX・開き窓 単板ガラス開き（T）ガラス中央部熱貫流率Ug6.0以下中（M）</t>
  </si>
  <si>
    <t>003NPNTPCCS</t>
  </si>
  <si>
    <t>断熱等+防音インプラス FIX・開き窓 単板ガラス開き（T）ガラス中央部熱貫流率Ug6.0以下小（S）</t>
  </si>
  <si>
    <t>003NPNFPCCL</t>
  </si>
  <si>
    <t>断熱等+防音インプラス FIX・開き窓 単板ガラスFIX（F）ガラス中央部熱貫流率Ug6.0以下大（L）</t>
  </si>
  <si>
    <t>インプラス FIX・開き窓 単板ガラスFIX（F）</t>
  </si>
  <si>
    <t>003NPNFPCCM</t>
  </si>
  <si>
    <t>断熱等+防音インプラス FIX・開き窓 単板ガラスFIX（F）ガラス中央部熱貫流率Ug6.0以下中（M）</t>
  </si>
  <si>
    <t>003NPNFPCCS</t>
  </si>
  <si>
    <t>断熱等+防音インプラス FIX・開き窓 単板ガラスFIX（F）ガラス中央部熱貫流率Ug6.0以下小（S）</t>
  </si>
  <si>
    <t>インプラス テラスドア 単板ガラス</t>
  </si>
  <si>
    <t>003NPCTPCCL</t>
  </si>
  <si>
    <t>断熱等+防音インプラス テラスドア 単板ガラス開き（T）ガラス中央部熱貫流率Ug6.0以下大（L）</t>
  </si>
  <si>
    <t>インプラス テラスドア 単板ガラス開き（T）</t>
  </si>
  <si>
    <t>003NPCTPCCM</t>
  </si>
  <si>
    <t>断熱等+防音インプラス テラスドア 単板ガラス開き（T）ガラス中央部熱貫流率Ug6.0以下中（M）</t>
  </si>
  <si>
    <t>003NPCTPCCS</t>
  </si>
  <si>
    <t>断熱等+防音インプラス テラスドア 単板ガラス開き（T）ガラス中央部熱貫流率Ug6.0以下小（S）</t>
  </si>
  <si>
    <t>インプラス for Renovation（中桟付障子除く）</t>
  </si>
  <si>
    <t>003NPRHPSSL</t>
  </si>
  <si>
    <t>断熱等+防音インプラス for Renovation（中桟付障子除く）引違い（H）ガラス中央部熱貫流率Ug1.7以下大（L）</t>
  </si>
  <si>
    <t>インプラス for Renovation（中桟付障子除く）引違い（H）</t>
  </si>
  <si>
    <t>003NPRHPSSM</t>
  </si>
  <si>
    <t>断熱等+防音インプラス for Renovation（中桟付障子除く）引違い（H）ガラス中央部熱貫流率Ug1.7以下中（M）</t>
  </si>
  <si>
    <t>003NPRHPSSS</t>
  </si>
  <si>
    <t>断熱等+防音インプラス for Renovation（中桟付障子除く）引違い（H）ガラス中央部熱貫流率Ug1.7以下小（S）</t>
  </si>
  <si>
    <t>003NPRHPSSX</t>
  </si>
  <si>
    <t>断熱等+防音インプラス for Renovation（中桟付障子除く）引違い（H）ガラス中央部熱貫流率Ug1.7以下極小（X）</t>
  </si>
  <si>
    <t>003NPRHPAAL</t>
  </si>
  <si>
    <t>断熱等+防音インプラス for Renovation（中桟付障子除く）引違い（H）ガラス中央部熱貫流率Ug2.8以下大（L）</t>
  </si>
  <si>
    <t>003NPRHPAAM</t>
  </si>
  <si>
    <t>断熱等+防音インプラス for Renovation（中桟付障子除く）引違い（H）ガラス中央部熱貫流率Ug2.8以下中（M）</t>
  </si>
  <si>
    <t>003NPRHPAAS</t>
  </si>
  <si>
    <t>断熱等+防音インプラス for Renovation（中桟付障子除く）引違い（H）ガラス中央部熱貫流率Ug2.8以下小（S）</t>
  </si>
  <si>
    <t>003NPRHPAAX</t>
  </si>
  <si>
    <t>断熱等+防音インプラス for Renovation（中桟付障子除く）引違い（H）ガラス中央部熱貫流率Ug2.8以下極小（X）</t>
  </si>
  <si>
    <t>003NPRHPBBL</t>
  </si>
  <si>
    <t>断熱等+防音インプラス for Renovation（中桟付障子除く）引違い（H）ガラス中央部熱貫流率Ug3.3以下大（L）</t>
  </si>
  <si>
    <t>003NPRHPBBM</t>
  </si>
  <si>
    <t>断熱等+防音インプラス for Renovation（中桟付障子除く）引違い（H）ガラス中央部熱貫流率Ug3.3以下中（M）</t>
  </si>
  <si>
    <t>003NPRHPBBS</t>
  </si>
  <si>
    <t>断熱等+防音インプラス for Renovation（中桟付障子除く）引違い（H）ガラス中央部熱貫流率Ug3.3以下小（S）</t>
  </si>
  <si>
    <t>003NPRHR7ZL</t>
  </si>
  <si>
    <t>断熱等+防音インプラス for Renovation（中桟付障子除く）引違い（H）内窓のガラス日射熱取得率0.70以下大（L）</t>
  </si>
  <si>
    <t>003NPRHR7ZM</t>
  </si>
  <si>
    <t>断熱等+防音インプラス for Renovation（中桟付障子除く）引違い（H）内窓のガラス日射熱取得率0.70以下中（M）</t>
  </si>
  <si>
    <t>003NPRHR7ZS</t>
  </si>
  <si>
    <t>断熱等+防音インプラス for Renovation（中桟付障子除く）引違い（H）内窓のガラス日射熱取得率0.70以下小（S）</t>
  </si>
  <si>
    <t>インプラス for Renovation（中桟付障子）</t>
  </si>
  <si>
    <t>003NPJHL1AL</t>
  </si>
  <si>
    <t>断熱等+防音インプラス for Renovation（中桟付障子）引違い（H）Low-E複層 ガス層：8mm以上大（L）</t>
  </si>
  <si>
    <t>インプラス for Renovation（中桟付障子）引違い（H）</t>
  </si>
  <si>
    <t>003NPJHL1AM</t>
  </si>
  <si>
    <t>断熱等+防音インプラス for Renovation（中桟付障子）引違い（H）Low-E複層 ガス層：8mm以上中（M）</t>
  </si>
  <si>
    <t>003NPJHL1AS</t>
  </si>
  <si>
    <t>断熱等+防音インプラス for Renovation（中桟付障子）引違い（H）Low-E複層 ガス層：8mm以上小（S）</t>
  </si>
  <si>
    <t>003NPJHL1AX</t>
  </si>
  <si>
    <t>断熱等+防音インプラス for Renovation（中桟付障子）引違い（H）Low-E複層 ガス層：8mm以上極小（X）</t>
  </si>
  <si>
    <t>003NPJHL3AL</t>
  </si>
  <si>
    <t>断熱等+防音インプラス for Renovation（中桟付障子）引違い（H）Low-E複層 空気層：11mm以上大（L）</t>
  </si>
  <si>
    <t>003NPJHL3AM</t>
  </si>
  <si>
    <t>断熱等+防音インプラス for Renovation（中桟付障子）引違い（H）Low-E複層 空気層：11mm以上中（M）</t>
  </si>
  <si>
    <t>003NPJHL3AS</t>
  </si>
  <si>
    <t>断熱等+防音インプラス for Renovation（中桟付障子）引違い（H）Low-E複層 空気層：11mm以上小（S）</t>
  </si>
  <si>
    <t>003NPJHL3AX</t>
  </si>
  <si>
    <t>断熱等+防音インプラス for Renovation（中桟付障子）引違い（H）Low-E複層 空気層：11mm以上極小（X）</t>
  </si>
  <si>
    <t>003NPJHL2BL</t>
  </si>
  <si>
    <t>断熱等+防音インプラス for Renovation（中桟付障子）引違い（H）Low-E複層 ガス層：8mm未満大（L）</t>
  </si>
  <si>
    <t>003NPJHL2BM</t>
  </si>
  <si>
    <t>断熱等+防音インプラス for Renovation（中桟付障子）引違い（H）Low-E複層 ガス層：8mm未満中（M）</t>
  </si>
  <si>
    <t>003NPJHL2BS</t>
  </si>
  <si>
    <t>断熱等+防音インプラス for Renovation（中桟付障子）引違い（H）Low-E複層 ガス層：8mm未満小（S）</t>
  </si>
  <si>
    <t>003NPJHL4BL</t>
  </si>
  <si>
    <t>断熱等+防音インプラス for Renovation（中桟付障子）引違い（H）Low-E複層 空気層：11mm未満大（L）</t>
  </si>
  <si>
    <t>003NPJHL4BM</t>
  </si>
  <si>
    <t>断熱等+防音インプラス for Renovation（中桟付障子）引違い（H）Low-E複層 空気層：11mm未満中（M）</t>
  </si>
  <si>
    <t>003NPJHL4BS</t>
  </si>
  <si>
    <t>断熱等+防音インプラス for Renovation（中桟付障子）引違い（H）Low-E複層 空気層：11mm未満小（S）</t>
  </si>
  <si>
    <t>003NPJHL5BL</t>
  </si>
  <si>
    <t>断熱等+防音インプラス for Renovation（中桟付障子）引違い（H）複層 空気層：厚み問わず大（L）</t>
  </si>
  <si>
    <t>003NPJHL5BM</t>
  </si>
  <si>
    <t>断熱等+防音インプラス for Renovation（中桟付障子）引違い（H）複層 空気層：厚み問わず中（M）</t>
  </si>
  <si>
    <t>003NPJHL5BS</t>
  </si>
  <si>
    <t>断熱等+防音インプラス for Renovation（中桟付障子）引違い（H）複層 空気層：厚み問わず小（S）</t>
  </si>
  <si>
    <t>003NPJHR7ZL</t>
  </si>
  <si>
    <t>断熱等+防音インプラス for Renovation（中桟付障子）引違い（H）内窓のガラス日射熱取得率0.70以下大（L）</t>
  </si>
  <si>
    <t>003NPJHR7ZM</t>
  </si>
  <si>
    <t>断熱等+防音インプラス for Renovation（中桟付障子）引違い（H）内窓のガラス日射熱取得率0.70以下中（M）</t>
  </si>
  <si>
    <t>003NPJHR7ZS</t>
  </si>
  <si>
    <t>断熱等+防音インプラス for Renovation（中桟付障子）引違い（H）内窓のガラス日射熱取得率0.70以下小（S）</t>
  </si>
  <si>
    <t>LIXIL製ガラス（複層）一覧から適合可否を調べる</t>
    <rPh sb="5" eb="6">
      <t>セイ</t>
    </rPh>
    <rPh sb="10" eb="12">
      <t>フクソウ</t>
    </rPh>
    <rPh sb="13" eb="15">
      <t>イチラン</t>
    </rPh>
    <rPh sb="17" eb="19">
      <t>テキゴウ</t>
    </rPh>
    <rPh sb="19" eb="21">
      <t>カヒ</t>
    </rPh>
    <rPh sb="22" eb="23">
      <t>シラ</t>
    </rPh>
    <phoneticPr fontId="3"/>
  </si>
  <si>
    <t>参考リンク</t>
    <rPh sb="0" eb="2">
      <t>サンコウ</t>
    </rPh>
    <phoneticPr fontId="3"/>
  </si>
  <si>
    <t>窓ガラスの光熱性能計算ツール 「TOP-G」（板硝子協会）</t>
    <rPh sb="23" eb="26">
      <t>イタガラス</t>
    </rPh>
    <rPh sb="26" eb="28">
      <t>キョウカイ</t>
    </rPh>
    <phoneticPr fontId="3"/>
  </si>
  <si>
    <t>・・・他社製ガラスの中央部熱貫流率を調べる場合はこちら</t>
    <rPh sb="3" eb="6">
      <t>タシャセイ</t>
    </rPh>
    <rPh sb="10" eb="12">
      <t>チュウオウ</t>
    </rPh>
    <rPh sb="12" eb="13">
      <t>ブ</t>
    </rPh>
    <rPh sb="13" eb="14">
      <t>ネツ</t>
    </rPh>
    <rPh sb="14" eb="16">
      <t>カンリュウ</t>
    </rPh>
    <rPh sb="16" eb="17">
      <t>リツ</t>
    </rPh>
    <rPh sb="18" eb="19">
      <t>シラ</t>
    </rPh>
    <rPh sb="21" eb="23">
      <t>バアイ</t>
    </rPh>
    <phoneticPr fontId="3"/>
  </si>
  <si>
    <t>LIXIL製複層ガラスシリーズカタログ</t>
    <rPh sb="5" eb="6">
      <t>セイ</t>
    </rPh>
    <rPh sb="6" eb="8">
      <t>フクソウ</t>
    </rPh>
    <phoneticPr fontId="3"/>
  </si>
  <si>
    <t>①製品名から調べる</t>
    <rPh sb="1" eb="4">
      <t>セイヒンメイ</t>
    </rPh>
    <rPh sb="6" eb="7">
      <t>シラ</t>
    </rPh>
    <phoneticPr fontId="3"/>
  </si>
  <si>
    <r>
      <t>②製品型番から調べる</t>
    </r>
    <r>
      <rPr>
        <sz val="14"/>
        <color rgb="FFFF0000"/>
        <rFont val="Meiryo UI"/>
        <family val="3"/>
        <charset val="128"/>
      </rPr>
      <t>（ガラス要件が「ガラス中央部の熱貫流率」基準の型番が対象）</t>
    </r>
    <rPh sb="1" eb="3">
      <t>セイヒン</t>
    </rPh>
    <rPh sb="3" eb="5">
      <t>カタバン</t>
    </rPh>
    <rPh sb="7" eb="8">
      <t>シラ</t>
    </rPh>
    <phoneticPr fontId="3"/>
  </si>
  <si>
    <t>製品名と開閉形式を選択すると各ガラスごとの開口部グレードがB列に表示されます。</t>
    <rPh sb="0" eb="3">
      <t>セイヒンメイ</t>
    </rPh>
    <rPh sb="4" eb="8">
      <t>カイヘイケイシキ</t>
    </rPh>
    <rPh sb="9" eb="11">
      <t>センタク</t>
    </rPh>
    <rPh sb="14" eb="15">
      <t>カク</t>
    </rPh>
    <rPh sb="21" eb="24">
      <t>カイコウブ</t>
    </rPh>
    <rPh sb="30" eb="31">
      <t>レツ</t>
    </rPh>
    <rPh sb="32" eb="34">
      <t>ヒョウジ</t>
    </rPh>
    <phoneticPr fontId="3"/>
  </si>
  <si>
    <t>製品型番が既にわかっている場合は型番を直接入力すると適合するガラスのD列に○が表示されます。（「こどもみらい住宅支援事業」の製品型番には対応しておりませんのでご注意ください）</t>
    <rPh sb="0" eb="2">
      <t>セイヒン</t>
    </rPh>
    <rPh sb="2" eb="4">
      <t>カタバン</t>
    </rPh>
    <rPh sb="5" eb="6">
      <t>スデ</t>
    </rPh>
    <rPh sb="13" eb="15">
      <t>バアイ</t>
    </rPh>
    <rPh sb="16" eb="18">
      <t>カタバン</t>
    </rPh>
    <rPh sb="19" eb="21">
      <t>チョクセツ</t>
    </rPh>
    <rPh sb="21" eb="23">
      <t>ニュウリョク</t>
    </rPh>
    <rPh sb="26" eb="28">
      <t>テキゴウ</t>
    </rPh>
    <rPh sb="35" eb="36">
      <t>レツ</t>
    </rPh>
    <rPh sb="39" eb="41">
      <t>ヒョウジ</t>
    </rPh>
    <rPh sb="62" eb="64">
      <t>セイヒン</t>
    </rPh>
    <rPh sb="68" eb="70">
      <t>タイオウ</t>
    </rPh>
    <rPh sb="80" eb="82">
      <t>チュウイ</t>
    </rPh>
    <phoneticPr fontId="3"/>
  </si>
  <si>
    <t>製品名称</t>
    <rPh sb="0" eb="2">
      <t>セイヒン</t>
    </rPh>
    <rPh sb="2" eb="4">
      <t>メイショウ</t>
    </rPh>
    <phoneticPr fontId="3"/>
  </si>
  <si>
    <t>製品型番</t>
    <rPh sb="0" eb="2">
      <t>セイヒン</t>
    </rPh>
    <rPh sb="2" eb="4">
      <t>カタバン</t>
    </rPh>
    <phoneticPr fontId="3"/>
  </si>
  <si>
    <t>（入力例：003RIFTESSM）※他のシートからコピーする場合は「値で貼り付け」してください。</t>
    <rPh sb="1" eb="3">
      <t>ニュウリョク</t>
    </rPh>
    <rPh sb="18" eb="19">
      <t>ホカ</t>
    </rPh>
    <rPh sb="30" eb="32">
      <t>バアイ</t>
    </rPh>
    <rPh sb="34" eb="35">
      <t>アタイ</t>
    </rPh>
    <rPh sb="36" eb="37">
      <t>ハ</t>
    </rPh>
    <rPh sb="38" eb="39">
      <t>ツ</t>
    </rPh>
    <phoneticPr fontId="3"/>
  </si>
  <si>
    <t>開閉形式</t>
    <rPh sb="0" eb="2">
      <t>カイヘイ</t>
    </rPh>
    <rPh sb="2" eb="4">
      <t>ケイシキ</t>
    </rPh>
    <phoneticPr fontId="3"/>
  </si>
  <si>
    <t>※Low-Eブロンズは地域限定販売です</t>
    <rPh sb="11" eb="15">
      <t>チイキゲンテイ</t>
    </rPh>
    <rPh sb="15" eb="17">
      <t>ハンバイ</t>
    </rPh>
    <phoneticPr fontId="3"/>
  </si>
  <si>
    <t>①製品名から</t>
    <rPh sb="1" eb="3">
      <t>セイヒン</t>
    </rPh>
    <rPh sb="3" eb="4">
      <t>メイ</t>
    </rPh>
    <phoneticPr fontId="3"/>
  </si>
  <si>
    <t>②製品型番から</t>
    <rPh sb="1" eb="3">
      <t>セイヒン</t>
    </rPh>
    <rPh sb="3" eb="5">
      <t>カタバン</t>
    </rPh>
    <phoneticPr fontId="3"/>
  </si>
  <si>
    <t>ガラス情報（LIXIL製ガラスで自己適合宣言書に性能値の記載があるもの）</t>
    <rPh sb="3" eb="5">
      <t>ジョウホウ</t>
    </rPh>
    <rPh sb="11" eb="12">
      <t>セイ</t>
    </rPh>
    <rPh sb="16" eb="18">
      <t>ジコ</t>
    </rPh>
    <rPh sb="18" eb="20">
      <t>テキゴウ</t>
    </rPh>
    <rPh sb="20" eb="23">
      <t>センゲンショ</t>
    </rPh>
    <rPh sb="24" eb="27">
      <t>セイノウチ</t>
    </rPh>
    <rPh sb="28" eb="30">
      <t>キサイ</t>
    </rPh>
    <phoneticPr fontId="3"/>
  </si>
  <si>
    <t>性能区分</t>
    <rPh sb="0" eb="2">
      <t>セイノウ</t>
    </rPh>
    <rPh sb="2" eb="4">
      <t>クブン</t>
    </rPh>
    <phoneticPr fontId="3"/>
  </si>
  <si>
    <t>Uw</t>
    <phoneticPr fontId="3"/>
  </si>
  <si>
    <t>適合可否</t>
    <rPh sb="0" eb="2">
      <t>テキゴウ</t>
    </rPh>
    <rPh sb="2" eb="4">
      <t>カヒ</t>
    </rPh>
    <phoneticPr fontId="3"/>
  </si>
  <si>
    <t>ガラス区分</t>
  </si>
  <si>
    <t>Low-E色</t>
  </si>
  <si>
    <t>ガラス種類</t>
  </si>
  <si>
    <t>室外ガラス</t>
  </si>
  <si>
    <t>中空層</t>
    <phoneticPr fontId="3"/>
  </si>
  <si>
    <t>中間ガラス</t>
  </si>
  <si>
    <t>中空層2</t>
  </si>
  <si>
    <t>室内ガラス</t>
  </si>
  <si>
    <t>ガス</t>
  </si>
  <si>
    <t>日射熱
取得率</t>
    <phoneticPr fontId="3"/>
  </si>
  <si>
    <t>ガラス中央部
熱貫流率</t>
    <rPh sb="3" eb="6">
      <t>チュウオウブ</t>
    </rPh>
    <phoneticPr fontId="3"/>
  </si>
  <si>
    <t>備考</t>
  </si>
  <si>
    <t>ID</t>
    <phoneticPr fontId="3"/>
  </si>
  <si>
    <t>パターン</t>
  </si>
  <si>
    <t>複層ガラス</t>
  </si>
  <si>
    <t>クリア</t>
  </si>
  <si>
    <t>透明</t>
  </si>
  <si>
    <t>透明3</t>
  </si>
  <si>
    <t>LowE3(クリア)</t>
  </si>
  <si>
    <t>アルゴン</t>
  </si>
  <si>
    <t>完成品設定あり（4月発売）</t>
  </si>
  <si>
    <t>ガラス02681</t>
  </si>
  <si>
    <t>J</t>
  </si>
  <si>
    <t>製品名用</t>
    <rPh sb="0" eb="3">
      <t>セイヒンメイ</t>
    </rPh>
    <rPh sb="3" eb="4">
      <t>ヨウ</t>
    </rPh>
    <phoneticPr fontId="3"/>
  </si>
  <si>
    <t>断熱等_防音</t>
    <rPh sb="0" eb="2">
      <t>ダンネツ</t>
    </rPh>
    <rPh sb="2" eb="3">
      <t>ナド</t>
    </rPh>
    <rPh sb="4" eb="6">
      <t>ボウオン</t>
    </rPh>
    <phoneticPr fontId="3"/>
  </si>
  <si>
    <t/>
  </si>
  <si>
    <t>ガラス02714</t>
  </si>
  <si>
    <t>開閉形式用</t>
    <rPh sb="0" eb="4">
      <t>カイヘイケイシキ</t>
    </rPh>
    <rPh sb="4" eb="5">
      <t>ヨウ</t>
    </rPh>
    <phoneticPr fontId="3"/>
  </si>
  <si>
    <t>グリーン</t>
  </si>
  <si>
    <t>LowE3(グリーン)</t>
  </si>
  <si>
    <t>ガラス02741</t>
  </si>
  <si>
    <t>キー</t>
    <phoneticPr fontId="3"/>
  </si>
  <si>
    <t>グリーン(高遮熱)</t>
  </si>
  <si>
    <t>ガラス02768</t>
  </si>
  <si>
    <t>ブロンズ</t>
    <phoneticPr fontId="3"/>
  </si>
  <si>
    <t>LowE3(ブロンズ)</t>
  </si>
  <si>
    <t>ガラス02801</t>
  </si>
  <si>
    <t>パターン</t>
    <phoneticPr fontId="3"/>
  </si>
  <si>
    <t>ブロンズ</t>
  </si>
  <si>
    <t>ガラス02823</t>
  </si>
  <si>
    <t>型</t>
  </si>
  <si>
    <t>型4</t>
  </si>
  <si>
    <t>ガラス02684</t>
  </si>
  <si>
    <t>強化透明</t>
  </si>
  <si>
    <t>強化透明4</t>
  </si>
  <si>
    <t>完成品設定あり（4月発売、インプラス 浴室仕様のみ）</t>
  </si>
  <si>
    <t>ガラス02702</t>
  </si>
  <si>
    <t>性能区分</t>
    <rPh sb="0" eb="4">
      <t>セイノウクブン</t>
    </rPh>
    <phoneticPr fontId="3"/>
  </si>
  <si>
    <t>強化型</t>
  </si>
  <si>
    <t>強化型4</t>
  </si>
  <si>
    <t>ガラス02705</t>
  </si>
  <si>
    <t>P（SS）</t>
    <phoneticPr fontId="3"/>
  </si>
  <si>
    <t>1.1以下</t>
    <rPh sb="3" eb="5">
      <t>イカ</t>
    </rPh>
    <phoneticPr fontId="3"/>
  </si>
  <si>
    <t>ガラス02717</t>
  </si>
  <si>
    <t>S</t>
    <phoneticPr fontId="3"/>
  </si>
  <si>
    <t>1.5以下</t>
    <rPh sb="3" eb="5">
      <t>イカ</t>
    </rPh>
    <phoneticPr fontId="3"/>
  </si>
  <si>
    <t>透明4</t>
  </si>
  <si>
    <t>LowE4(グリーン)</t>
  </si>
  <si>
    <t>ガラス02742</t>
  </si>
  <si>
    <t>A</t>
    <phoneticPr fontId="3"/>
  </si>
  <si>
    <t>1.9以下</t>
    <rPh sb="3" eb="5">
      <t>イカ</t>
    </rPh>
    <phoneticPr fontId="3"/>
  </si>
  <si>
    <t>ガラス02744</t>
  </si>
  <si>
    <t>B</t>
    <phoneticPr fontId="3"/>
  </si>
  <si>
    <t>2.3以下</t>
    <rPh sb="3" eb="5">
      <t>イカ</t>
    </rPh>
    <phoneticPr fontId="3"/>
  </si>
  <si>
    <t>ガラス02745</t>
  </si>
  <si>
    <t>C</t>
    <phoneticPr fontId="3"/>
  </si>
  <si>
    <t>2.9以下</t>
    <rPh sb="3" eb="5">
      <t>イカ</t>
    </rPh>
    <phoneticPr fontId="3"/>
  </si>
  <si>
    <t>フロスト</t>
  </si>
  <si>
    <t>フロスト5</t>
  </si>
  <si>
    <t>ガラス02747</t>
  </si>
  <si>
    <t>D</t>
    <phoneticPr fontId="3"/>
  </si>
  <si>
    <t>3.5以下</t>
    <rPh sb="3" eb="5">
      <t>イカ</t>
    </rPh>
    <phoneticPr fontId="3"/>
  </si>
  <si>
    <t>ガラス02769</t>
  </si>
  <si>
    <t>E</t>
    <phoneticPr fontId="3"/>
  </si>
  <si>
    <t>4.7以下</t>
    <rPh sb="3" eb="5">
      <t>イカ</t>
    </rPh>
    <phoneticPr fontId="3"/>
  </si>
  <si>
    <t>ガラス02771</t>
  </si>
  <si>
    <t>ガラス02772</t>
  </si>
  <si>
    <t>型番適合</t>
    <rPh sb="0" eb="2">
      <t>カタバン</t>
    </rPh>
    <rPh sb="2" eb="4">
      <t>テキゴウ</t>
    </rPh>
    <phoneticPr fontId="3"/>
  </si>
  <si>
    <t>ガラス02774</t>
  </si>
  <si>
    <t>ガラス02789</t>
  </si>
  <si>
    <t>ガラス02790</t>
  </si>
  <si>
    <t>熱貫流率</t>
    <rPh sb="0" eb="4">
      <t>ネツカンリュウリツ</t>
    </rPh>
    <phoneticPr fontId="3"/>
  </si>
  <si>
    <t>ガラス02792</t>
  </si>
  <si>
    <t>ガラス02793</t>
  </si>
  <si>
    <t>ガラス02803</t>
  </si>
  <si>
    <t>ガラス02815</t>
  </si>
  <si>
    <t>ガラス02817</t>
  </si>
  <si>
    <t>ガラス02825</t>
  </si>
  <si>
    <t>LowE4(クリア)</t>
  </si>
  <si>
    <t>ガラス02682</t>
  </si>
  <si>
    <t>ガラス02685</t>
  </si>
  <si>
    <t>ガラス02687</t>
  </si>
  <si>
    <t>ガラス02703</t>
  </si>
  <si>
    <t>ガラス02706</t>
  </si>
  <si>
    <t>ガラス02715</t>
  </si>
  <si>
    <t>ガラス02718</t>
  </si>
  <si>
    <t>ガラス02720</t>
  </si>
  <si>
    <t>LowE4(ブロンズ)</t>
  </si>
  <si>
    <t>ガラス02802</t>
  </si>
  <si>
    <t>ガラス02804</t>
  </si>
  <si>
    <t>ガラス02805</t>
  </si>
  <si>
    <t>ガラス02816</t>
  </si>
  <si>
    <t>ガラス02818</t>
  </si>
  <si>
    <t>ガラス02824</t>
  </si>
  <si>
    <t>ガラス02826</t>
  </si>
  <si>
    <t>ガラス02827</t>
  </si>
  <si>
    <t>空気</t>
  </si>
  <si>
    <t>ガラス02519</t>
  </si>
  <si>
    <t>完成品設定あり</t>
  </si>
  <si>
    <t>ガラス02546</t>
  </si>
  <si>
    <t>LowE5(クリア)</t>
  </si>
  <si>
    <t>ガラス02686</t>
  </si>
  <si>
    <t>ガラス02688</t>
  </si>
  <si>
    <t>ガラス02704</t>
  </si>
  <si>
    <t>ガラス02707</t>
  </si>
  <si>
    <t>ガラス02719</t>
  </si>
  <si>
    <t>ガラス02721</t>
  </si>
  <si>
    <t>LowE5(グリーン)</t>
  </si>
  <si>
    <t>ガラス02746</t>
  </si>
  <si>
    <t>ガラス02748</t>
  </si>
  <si>
    <t>ガラス02773</t>
  </si>
  <si>
    <t>ガラス02775</t>
  </si>
  <si>
    <t>ガラス02791</t>
  </si>
  <si>
    <t>ガラス02794</t>
  </si>
  <si>
    <t>ガラス02806</t>
  </si>
  <si>
    <t>ガラス02828</t>
  </si>
  <si>
    <t>ガラス02459</t>
  </si>
  <si>
    <t>ガラス02492</t>
  </si>
  <si>
    <t>ガラス02522</t>
  </si>
  <si>
    <t>ガラス02549</t>
  </si>
  <si>
    <t>ガラス02567</t>
  </si>
  <si>
    <t>ガラス02570</t>
  </si>
  <si>
    <t>ガラス02579</t>
  </si>
  <si>
    <t>ガラス02601</t>
  </si>
  <si>
    <t>透明5</t>
  </si>
  <si>
    <t>ガラス02683</t>
  </si>
  <si>
    <t>ガラス02689</t>
  </si>
  <si>
    <t>合わせ透明</t>
  </si>
  <si>
    <t>透明3+30mil+透明3</t>
  </si>
  <si>
    <t>ガラス02690</t>
  </si>
  <si>
    <t>合わせ型</t>
  </si>
  <si>
    <t>透明3+45mil+型3</t>
  </si>
  <si>
    <t>ガラス02696</t>
  </si>
  <si>
    <t>網入り透明</t>
  </si>
  <si>
    <t>網透明 6.8</t>
  </si>
  <si>
    <t>ガラス02708</t>
  </si>
  <si>
    <t>網入り型</t>
  </si>
  <si>
    <t>網型 6.8</t>
  </si>
  <si>
    <t>ガラス02711</t>
  </si>
  <si>
    <t>ガラス02716</t>
  </si>
  <si>
    <t>ガラス02722</t>
  </si>
  <si>
    <t>ガラス02723</t>
  </si>
  <si>
    <t>ガラス02729</t>
  </si>
  <si>
    <t>ガラス02735</t>
  </si>
  <si>
    <t>ガラス02738</t>
  </si>
  <si>
    <t>ガラス02743</t>
  </si>
  <si>
    <t>ガラス02749</t>
  </si>
  <si>
    <t>ガラス02750</t>
  </si>
  <si>
    <t>ガラス02756</t>
  </si>
  <si>
    <t>ガラス02762</t>
  </si>
  <si>
    <t>ガラス02765</t>
  </si>
  <si>
    <t>ガラス02770</t>
  </si>
  <si>
    <t>ガラス02776</t>
  </si>
  <si>
    <t>ガラス02777</t>
  </si>
  <si>
    <t>ガラス02783</t>
  </si>
  <si>
    <t>ガラス02795</t>
  </si>
  <si>
    <t>ガラス02798</t>
  </si>
  <si>
    <t>ガラス02807</t>
  </si>
  <si>
    <t>ガラス02811</t>
  </si>
  <si>
    <t>ガラス02819</t>
  </si>
  <si>
    <t>ガラス02821</t>
  </si>
  <si>
    <t>ガラス02829</t>
  </si>
  <si>
    <t>ガラス02833</t>
  </si>
  <si>
    <t>ガラス02837</t>
  </si>
  <si>
    <t>ガラス02839</t>
  </si>
  <si>
    <t>ガラス02462</t>
  </si>
  <si>
    <t>ガラス02480</t>
  </si>
  <si>
    <t>ガラス02483</t>
  </si>
  <si>
    <t>ガラス02495</t>
  </si>
  <si>
    <t>ガラス02520</t>
  </si>
  <si>
    <t>ガラス02523</t>
  </si>
  <si>
    <t>ガラス02525</t>
  </si>
  <si>
    <t>ガラス02547</t>
  </si>
  <si>
    <t>ガラス02550</t>
  </si>
  <si>
    <t>ガラス02552</t>
  </si>
  <si>
    <t>ガラス02568</t>
  </si>
  <si>
    <t>ガラス02571</t>
  </si>
  <si>
    <t>ガラス02581</t>
  </si>
  <si>
    <t>ガラス02593</t>
  </si>
  <si>
    <t>ガラス02595</t>
  </si>
  <si>
    <t>ガラス02603</t>
  </si>
  <si>
    <t>透明3+60mil+透明3</t>
  </si>
  <si>
    <t>ガラス02693</t>
  </si>
  <si>
    <t>ガラス02697</t>
  </si>
  <si>
    <t>透明3+60mil+型3</t>
  </si>
  <si>
    <t>ガラス02699</t>
  </si>
  <si>
    <t>ガラス02726</t>
  </si>
  <si>
    <t>ガラス02730</t>
  </si>
  <si>
    <t>ガラス02732</t>
  </si>
  <si>
    <t>ガラス02751</t>
  </si>
  <si>
    <t>ガラス02753</t>
  </si>
  <si>
    <t>ガラス02757</t>
  </si>
  <si>
    <t>ガラス02759</t>
  </si>
  <si>
    <t>ガラス02763</t>
  </si>
  <si>
    <t>ガラス02766</t>
  </si>
  <si>
    <t>ガラス02778</t>
  </si>
  <si>
    <t>ガラス02780</t>
  </si>
  <si>
    <t>ガラス02784</t>
  </si>
  <si>
    <t>ガラス02786</t>
  </si>
  <si>
    <t>ガラス02796</t>
  </si>
  <si>
    <t>ガラス02799</t>
  </si>
  <si>
    <t>ガラス02809</t>
  </si>
  <si>
    <t>ガラス02812</t>
  </si>
  <si>
    <t>ガラス02813</t>
  </si>
  <si>
    <t>ガラス02831</t>
  </si>
  <si>
    <t>ガラス02834</t>
  </si>
  <si>
    <t>ガラス02835</t>
  </si>
  <si>
    <t>ガラス02460</t>
  </si>
  <si>
    <t>ガラス02463</t>
  </si>
  <si>
    <t>ガラス02465</t>
  </si>
  <si>
    <t>ガラス02481</t>
  </si>
  <si>
    <t>ガラス02484</t>
  </si>
  <si>
    <t>ガラス02493</t>
  </si>
  <si>
    <t>ガラス02496</t>
  </si>
  <si>
    <t>ガラス02498</t>
  </si>
  <si>
    <t>ガラス02524</t>
  </si>
  <si>
    <t>ガラス02526</t>
  </si>
  <si>
    <t>ガラス02551</t>
  </si>
  <si>
    <t>ガラス02553</t>
  </si>
  <si>
    <t>ガラス02569</t>
  </si>
  <si>
    <t>ガラス02572</t>
  </si>
  <si>
    <t>ガラス02580</t>
  </si>
  <si>
    <t>ガラス02582</t>
  </si>
  <si>
    <t>ガラス02583</t>
  </si>
  <si>
    <t>ガラス02594</t>
  </si>
  <si>
    <t>ガラス02596</t>
  </si>
  <si>
    <t>ガラス02602</t>
  </si>
  <si>
    <t>ガラス02604</t>
  </si>
  <si>
    <t>ガラス02605</t>
  </si>
  <si>
    <t>ガラス02691</t>
  </si>
  <si>
    <t>ガラス02709</t>
  </si>
  <si>
    <t>ガラス02712</t>
  </si>
  <si>
    <t>ガラス02724</t>
  </si>
  <si>
    <t>ガラス02736</t>
  </si>
  <si>
    <t>ガラス02739</t>
  </si>
  <si>
    <t>ガラス02808</t>
  </si>
  <si>
    <t>ガラス02820</t>
  </si>
  <si>
    <t>ガラス02822</t>
  </si>
  <si>
    <t>ガラス02830</t>
  </si>
  <si>
    <t>ガラス02838</t>
  </si>
  <si>
    <t>ガラス02840</t>
  </si>
  <si>
    <t>ガラス02464</t>
  </si>
  <si>
    <t>ガラス02466</t>
  </si>
  <si>
    <t>ガラス02482</t>
  </si>
  <si>
    <t>ガラス02485</t>
  </si>
  <si>
    <t>ガラス02497</t>
  </si>
  <si>
    <t>ガラス02499</t>
  </si>
  <si>
    <t>ガラス02584</t>
  </si>
  <si>
    <t>ガラス02606</t>
  </si>
  <si>
    <t>ガラス02692</t>
  </si>
  <si>
    <t>ガラス02694</t>
  </si>
  <si>
    <t>ガラス02698</t>
  </si>
  <si>
    <t>ガラス02700</t>
  </si>
  <si>
    <t>ガラス02710</t>
  </si>
  <si>
    <t>ガラス02713</t>
  </si>
  <si>
    <t>ガラス02725</t>
  </si>
  <si>
    <t>ガラス02727</t>
  </si>
  <si>
    <t>ガラス02731</t>
  </si>
  <si>
    <t>ガラス02733</t>
  </si>
  <si>
    <t>ガラス02737</t>
  </si>
  <si>
    <t>ガラス02740</t>
  </si>
  <si>
    <t>ガラス02752</t>
  </si>
  <si>
    <t>ガラス02754</t>
  </si>
  <si>
    <t>ガラス02758</t>
  </si>
  <si>
    <t>ガラス02760</t>
  </si>
  <si>
    <t>ガラス02764</t>
  </si>
  <si>
    <t>ガラス02767</t>
  </si>
  <si>
    <t>ガラス02779</t>
  </si>
  <si>
    <t>ガラス02781</t>
  </si>
  <si>
    <t>ガラス02785</t>
  </si>
  <si>
    <t>ガラス02787</t>
  </si>
  <si>
    <t>ガラス02797</t>
  </si>
  <si>
    <t>ガラス02800</t>
  </si>
  <si>
    <t>ガラス02810</t>
  </si>
  <si>
    <t>ガラス02814</t>
  </si>
  <si>
    <t>ガラス02832</t>
  </si>
  <si>
    <t>ガラス02836</t>
  </si>
  <si>
    <t>ガラス02461</t>
  </si>
  <si>
    <t>ガラス02467</t>
  </si>
  <si>
    <t>ガラス02468</t>
  </si>
  <si>
    <t>ガラス02474</t>
  </si>
  <si>
    <t>ガラス02486</t>
  </si>
  <si>
    <t>ガラス02489</t>
  </si>
  <si>
    <t>ガラス02494</t>
  </si>
  <si>
    <t>ガラス02500</t>
  </si>
  <si>
    <t>ガラス02501</t>
  </si>
  <si>
    <t>ガラス02507</t>
  </si>
  <si>
    <t>ガラス02513</t>
  </si>
  <si>
    <t>ガラス02516</t>
  </si>
  <si>
    <t>ガラス02521</t>
  </si>
  <si>
    <t>ガラス02527</t>
  </si>
  <si>
    <t>ガラス02528</t>
  </si>
  <si>
    <t>ガラス02534</t>
  </si>
  <si>
    <t>ガラス02540</t>
  </si>
  <si>
    <t>ガラス02543</t>
  </si>
  <si>
    <t>ガラス02548</t>
  </si>
  <si>
    <t>ガラス02554</t>
  </si>
  <si>
    <t>ガラス02555</t>
  </si>
  <si>
    <t>ガラス02561</t>
  </si>
  <si>
    <t>ガラス02573</t>
  </si>
  <si>
    <t>ガラス02576</t>
  </si>
  <si>
    <t>ガラス02585</t>
  </si>
  <si>
    <t>ガラス02589</t>
  </si>
  <si>
    <t>ガラス02597</t>
  </si>
  <si>
    <t>ガラス02599</t>
  </si>
  <si>
    <t>ガラス02607</t>
  </si>
  <si>
    <t>ガラス02611</t>
  </si>
  <si>
    <t>ガラス02615</t>
  </si>
  <si>
    <t>ガラス02617</t>
  </si>
  <si>
    <t>ガラス02529</t>
  </si>
  <si>
    <t>ガラス02531</t>
  </si>
  <si>
    <t>ガラス02535</t>
  </si>
  <si>
    <t>ガラス02537</t>
  </si>
  <si>
    <t>ガラス02541</t>
  </si>
  <si>
    <t>ガラス02544</t>
  </si>
  <si>
    <t>ガラス02556</t>
  </si>
  <si>
    <t>ガラス02558</t>
  </si>
  <si>
    <t>ガラス02562</t>
  </si>
  <si>
    <t>ガラス02564</t>
  </si>
  <si>
    <t>ガラス02574</t>
  </si>
  <si>
    <t>ガラス02577</t>
  </si>
  <si>
    <t>ガラス02695</t>
  </si>
  <si>
    <t>ガラス02701</t>
  </si>
  <si>
    <t>ガラス02728</t>
  </si>
  <si>
    <t>ガラス02734</t>
  </si>
  <si>
    <t>ガラス02755</t>
  </si>
  <si>
    <t>ガラス02761</t>
  </si>
  <si>
    <t>ガラス02782</t>
  </si>
  <si>
    <t>ガラス02788</t>
  </si>
  <si>
    <t>ガラス02469</t>
  </si>
  <si>
    <t>ガラス02471</t>
  </si>
  <si>
    <t>ガラス02475</t>
  </si>
  <si>
    <t>ガラス02477</t>
  </si>
  <si>
    <t>ガラス02487</t>
  </si>
  <si>
    <t>ガラス02490</t>
  </si>
  <si>
    <t>ガラス02502</t>
  </si>
  <si>
    <t>ガラス02504</t>
  </si>
  <si>
    <t>ガラス02508</t>
  </si>
  <si>
    <t>ガラス02510</t>
  </si>
  <si>
    <t>ガラス02514</t>
  </si>
  <si>
    <t>ガラス02517</t>
  </si>
  <si>
    <t>ガラス02586</t>
  </si>
  <si>
    <t>ガラス02587</t>
  </si>
  <si>
    <t>ガラス02590</t>
  </si>
  <si>
    <t>ガラス02591</t>
  </si>
  <si>
    <t>ガラス02598</t>
  </si>
  <si>
    <t>ガラス02600</t>
  </si>
  <si>
    <t>ガラス02608</t>
  </si>
  <si>
    <t>ガラス02609</t>
  </si>
  <si>
    <t>ガラス02612</t>
  </si>
  <si>
    <t>ガラス02613</t>
  </si>
  <si>
    <t>ガラス02616</t>
  </si>
  <si>
    <t>ガラス02618</t>
  </si>
  <si>
    <t>ガラス02472</t>
  </si>
  <si>
    <t>ガラス02476</t>
  </si>
  <si>
    <t>ガラス02478</t>
  </si>
  <si>
    <t>ガラス02505</t>
  </si>
  <si>
    <t>ガラス02509</t>
  </si>
  <si>
    <t>ガラス02511</t>
  </si>
  <si>
    <t>ガラス02530</t>
  </si>
  <si>
    <t>ガラス02532</t>
  </si>
  <si>
    <t>ガラス02536</t>
  </si>
  <si>
    <t>ガラス02538</t>
  </si>
  <si>
    <t>ガラス02542</t>
  </si>
  <si>
    <t>ガラス02545</t>
  </si>
  <si>
    <t>ガラス02557</t>
  </si>
  <si>
    <t>ガラス02559</t>
  </si>
  <si>
    <t>ガラス02563</t>
  </si>
  <si>
    <t>ガラス02565</t>
  </si>
  <si>
    <t>ガラス02575</t>
  </si>
  <si>
    <t>ガラス02578</t>
  </si>
  <si>
    <t>ガラス02588</t>
  </si>
  <si>
    <t>ガラス02592</t>
  </si>
  <si>
    <t>ガラス02610</t>
  </si>
  <si>
    <t>ガラス02614</t>
  </si>
  <si>
    <t>ガラス02470</t>
  </si>
  <si>
    <t>ガラス02488</t>
  </si>
  <si>
    <t>ガラス02491</t>
  </si>
  <si>
    <t>ガラス02503</t>
  </si>
  <si>
    <t>ガラス02515</t>
  </si>
  <si>
    <t>ガラス02518</t>
  </si>
  <si>
    <t>ガラス02533</t>
  </si>
  <si>
    <t>ガラス02539</t>
  </si>
  <si>
    <t>ガラス02560</t>
  </si>
  <si>
    <t>ガラス02566</t>
  </si>
  <si>
    <t>ガラス02473</t>
  </si>
  <si>
    <t>ガラス02479</t>
  </si>
  <si>
    <t>ガラス02506</t>
  </si>
  <si>
    <t>ガラス02512</t>
  </si>
  <si>
    <t>一般</t>
  </si>
  <si>
    <t>ガラス02841</t>
  </si>
  <si>
    <t>ガラス02842</t>
  </si>
  <si>
    <t>ガラス02845</t>
  </si>
  <si>
    <t>ガラス02846</t>
  </si>
  <si>
    <t>ガラス02847</t>
  </si>
  <si>
    <t>ガラス02850</t>
  </si>
  <si>
    <t>ガラス02851</t>
  </si>
  <si>
    <t>ガラス02865</t>
  </si>
  <si>
    <t>ガラス02866</t>
  </si>
  <si>
    <t>ガラス02867</t>
  </si>
  <si>
    <t>ガラス02868</t>
  </si>
  <si>
    <t>ガラス02869</t>
  </si>
  <si>
    <t>ガラス02870</t>
  </si>
  <si>
    <t>ガラス02877</t>
  </si>
  <si>
    <t>ガラス02878</t>
  </si>
  <si>
    <t>ガラス02879</t>
  </si>
  <si>
    <t>ガラス02882</t>
  </si>
  <si>
    <t>ガラス02883</t>
  </si>
  <si>
    <t>ガラス02619</t>
  </si>
  <si>
    <t>ガラス02623</t>
  </si>
  <si>
    <t>完成品設定あり（インプラス 浴室仕様のみ）</t>
  </si>
  <si>
    <t>ガラス02643</t>
  </si>
  <si>
    <t>ガラス02646</t>
  </si>
  <si>
    <t>ガラス02655</t>
  </si>
  <si>
    <t>ガラス02843</t>
  </si>
  <si>
    <t>透明6</t>
  </si>
  <si>
    <t>ガラス02848</t>
  </si>
  <si>
    <t>ガラス02852</t>
  </si>
  <si>
    <t>ガラス02853</t>
  </si>
  <si>
    <t>ガラス02854</t>
  </si>
  <si>
    <t>ガラス02856</t>
  </si>
  <si>
    <t>ガラス02859</t>
  </si>
  <si>
    <t>ガラス02860</t>
  </si>
  <si>
    <t>ガラス02862</t>
  </si>
  <si>
    <t>ガラス02871</t>
  </si>
  <si>
    <t>ガラス02874</t>
  </si>
  <si>
    <t>ガラス02880</t>
  </si>
  <si>
    <t>ガラス02884</t>
  </si>
  <si>
    <t>ガラス02885</t>
  </si>
  <si>
    <t>ガラス02886</t>
  </si>
  <si>
    <t>ガラス02888</t>
  </si>
  <si>
    <t>ガラス02891</t>
  </si>
  <si>
    <t>ガラス02892</t>
  </si>
  <si>
    <t>ガラス02894</t>
  </si>
  <si>
    <t>ガラス02897</t>
  </si>
  <si>
    <t>ガラス02900</t>
  </si>
  <si>
    <t>ガラス02620</t>
  </si>
  <si>
    <t>ガラス02624</t>
  </si>
  <si>
    <t>ガラス02625</t>
  </si>
  <si>
    <t>ガラス02628</t>
  </si>
  <si>
    <t>ガラス02629</t>
  </si>
  <si>
    <t>ガラス02644</t>
  </si>
  <si>
    <t>ガラス02645</t>
  </si>
  <si>
    <t>ガラス02647</t>
  </si>
  <si>
    <t>ガラス02648</t>
  </si>
  <si>
    <t>ガラス02656</t>
  </si>
  <si>
    <t>ガラス02657</t>
  </si>
  <si>
    <t>ガラス02660</t>
  </si>
  <si>
    <t>ガラス02661</t>
  </si>
  <si>
    <t>ガラス02844</t>
  </si>
  <si>
    <t>型6</t>
  </si>
  <si>
    <t>ガラス02849</t>
  </si>
  <si>
    <t>ガラス02855</t>
  </si>
  <si>
    <t>ガラス02857</t>
  </si>
  <si>
    <t>ガラス02861</t>
  </si>
  <si>
    <t>ガラス02863</t>
  </si>
  <si>
    <t>ガラス02872</t>
  </si>
  <si>
    <t>ガラス02873</t>
  </si>
  <si>
    <t>ガラス02875</t>
  </si>
  <si>
    <t>ガラス02876</t>
  </si>
  <si>
    <t>ガラス02881</t>
  </si>
  <si>
    <t>ガラス02887</t>
  </si>
  <si>
    <t>ガラス02889</t>
  </si>
  <si>
    <t>ガラス02893</t>
  </si>
  <si>
    <t>ガラス02895</t>
  </si>
  <si>
    <t>ガラス02898</t>
  </si>
  <si>
    <t>ガラス02899</t>
  </si>
  <si>
    <t>ガラス02901</t>
  </si>
  <si>
    <t>ガラス02902</t>
  </si>
  <si>
    <t>ガラス02621</t>
  </si>
  <si>
    <t>ガラス02626</t>
  </si>
  <si>
    <t>ガラス02630</t>
  </si>
  <si>
    <t>ガラス02631</t>
  </si>
  <si>
    <t>ガラス02632</t>
  </si>
  <si>
    <t>ガラス02634</t>
  </si>
  <si>
    <t>ガラス02637</t>
  </si>
  <si>
    <t>ガラス02638</t>
  </si>
  <si>
    <t>ガラス02640</t>
  </si>
  <si>
    <t>ガラス02649</t>
  </si>
  <si>
    <t>ガラス02652</t>
  </si>
  <si>
    <t>ガラス02658</t>
  </si>
  <si>
    <t>ガラス02662</t>
  </si>
  <si>
    <t>ガラス02663</t>
  </si>
  <si>
    <t>ガラス02664</t>
  </si>
  <si>
    <t>ガラス02666</t>
  </si>
  <si>
    <t>ガラス02669</t>
  </si>
  <si>
    <t>ガラス02670</t>
  </si>
  <si>
    <t>ガラス02672</t>
  </si>
  <si>
    <t>ガラス02675</t>
  </si>
  <si>
    <t>ガラス02678</t>
  </si>
  <si>
    <t>ガラス02858</t>
  </si>
  <si>
    <t>ガラス02864</t>
  </si>
  <si>
    <t>ガラス02890</t>
  </si>
  <si>
    <t>ガラス02896</t>
  </si>
  <si>
    <t>ガラス02633</t>
  </si>
  <si>
    <t>ガラス02635</t>
  </si>
  <si>
    <t>ガラス02639</t>
  </si>
  <si>
    <t>ガラス02641</t>
  </si>
  <si>
    <t>ガラス02650</t>
  </si>
  <si>
    <t>ガラス02653</t>
  </si>
  <si>
    <t>ガラス02665</t>
  </si>
  <si>
    <t>ガラス02667</t>
  </si>
  <si>
    <t>ガラス02671</t>
  </si>
  <si>
    <t>ガラス02673</t>
  </si>
  <si>
    <t>ガラス02676</t>
  </si>
  <si>
    <t>ガラス02679</t>
  </si>
  <si>
    <t>ガラス02622</t>
  </si>
  <si>
    <t>ガラス02627</t>
  </si>
  <si>
    <t>ガラス02636</t>
  </si>
  <si>
    <t>ガラス02642</t>
  </si>
  <si>
    <t>ガラス02651</t>
  </si>
  <si>
    <t>ガラス02654</t>
  </si>
  <si>
    <t>ガラス02659</t>
  </si>
  <si>
    <t>ガラス02668</t>
  </si>
  <si>
    <t>ガラス02674</t>
  </si>
  <si>
    <t>ガラス02677</t>
  </si>
  <si>
    <t>ガラス02680</t>
  </si>
  <si>
    <t>シリーズ記号</t>
  </si>
  <si>
    <t>製品名称</t>
  </si>
  <si>
    <t>開閉形式</t>
  </si>
  <si>
    <t>KEY</t>
  </si>
  <si>
    <t>ガラスパターン</t>
  </si>
  <si>
    <t>開閉形式名称</t>
  </si>
  <si>
    <t>ガラスパターン①</t>
    <phoneticPr fontId="3"/>
  </si>
  <si>
    <t>ガラスパターン②</t>
    <phoneticPr fontId="3"/>
  </si>
  <si>
    <t>RIA</t>
  </si>
  <si>
    <t>リプラス汎用枠（アルミスペーサー）</t>
  </si>
  <si>
    <t>F</t>
  </si>
  <si>
    <t>RIAF</t>
  </si>
  <si>
    <t>H</t>
  </si>
  <si>
    <t>RIAH</t>
  </si>
  <si>
    <t>P</t>
  </si>
  <si>
    <t>RIAP</t>
  </si>
  <si>
    <t>プロジェクト（P）</t>
  </si>
  <si>
    <t>T</t>
  </si>
  <si>
    <t>RIAT</t>
  </si>
  <si>
    <t>U</t>
  </si>
  <si>
    <t>RIAU</t>
  </si>
  <si>
    <t>上げ下げ（U）</t>
  </si>
  <si>
    <t>RIF</t>
  </si>
  <si>
    <t>リプラス高断熱汎用枠 複層ガラス</t>
  </si>
  <si>
    <t>RIFF</t>
  </si>
  <si>
    <t>G</t>
  </si>
  <si>
    <t>RIFH</t>
  </si>
  <si>
    <t>RIFP</t>
  </si>
  <si>
    <t>RIFT</t>
  </si>
  <si>
    <t>RIFU</t>
  </si>
  <si>
    <t>RIJ</t>
  </si>
  <si>
    <t>リプラス汎用枠（樹脂スペーサー）内外色組合せ・内外同系色</t>
  </si>
  <si>
    <t>RIJF</t>
  </si>
  <si>
    <t>RIJH</t>
  </si>
  <si>
    <t>RIJP</t>
  </si>
  <si>
    <t>RIJT</t>
  </si>
  <si>
    <t>RIJU</t>
  </si>
  <si>
    <t>RIN</t>
  </si>
  <si>
    <t>リプラス汎用枠（樹脂スペーサー）内外色組合せ</t>
  </si>
  <si>
    <t>RINH</t>
  </si>
  <si>
    <t>RIT</t>
  </si>
  <si>
    <t>リプラス高断熱汎用枠 トリプルガラス</t>
  </si>
  <si>
    <t>RITF</t>
  </si>
  <si>
    <t>D,E</t>
  </si>
  <si>
    <t>E</t>
  </si>
  <si>
    <t>RITH</t>
  </si>
  <si>
    <t>R,E</t>
  </si>
  <si>
    <t>R</t>
  </si>
  <si>
    <t>RITP</t>
  </si>
  <si>
    <t>RITT</t>
  </si>
  <si>
    <t>RITU</t>
  </si>
  <si>
    <t>RIY</t>
  </si>
  <si>
    <t>リプラス専用枠（アルミスペーサー）</t>
  </si>
  <si>
    <t>RIYH</t>
  </si>
  <si>
    <t>RIZ</t>
  </si>
  <si>
    <t>リプラス専用枠（樹脂スペーサー）</t>
  </si>
  <si>
    <t>RIZH</t>
  </si>
  <si>
    <t>KDK</t>
  </si>
  <si>
    <t>ＴＷ（トリプルガラス）ＦＩＸ窓</t>
  </si>
  <si>
    <t>KDKF</t>
  </si>
  <si>
    <t>ＴＷ（トリプルガラス）引違い窓、片引き窓、引分け窓</t>
  </si>
  <si>
    <t>KDKH</t>
  </si>
  <si>
    <t>ＴＷ（トリプルガラス）横すべり出し窓オペレーター、高所用横すべり出し窓</t>
  </si>
  <si>
    <t>KDKP</t>
  </si>
  <si>
    <t>ＴＷ（トリプルガラス）横すべり出し窓オペレーター</t>
  </si>
  <si>
    <t>ＴＷ（トリプルガラス）縦すべり出し窓オペレーター</t>
  </si>
  <si>
    <t>KDKT</t>
  </si>
  <si>
    <t>ＴＷ（トリプルガラス）上げ下げ窓、面格子付上げ下げ窓</t>
  </si>
  <si>
    <t>KDKU</t>
  </si>
  <si>
    <t>KFS</t>
  </si>
  <si>
    <t>ＴＷ（トリプルガラス）単体引違い窓フラットタイプ</t>
  </si>
  <si>
    <t>KFSH</t>
  </si>
  <si>
    <t>ＴＷ（トリプルガラス）横すべり出し窓グレモン</t>
  </si>
  <si>
    <t>KFSP</t>
  </si>
  <si>
    <t>ＴＷ（トリプルガラス）縦すべり出し窓グレモン</t>
  </si>
  <si>
    <t>KFST</t>
  </si>
  <si>
    <t>KFT</t>
  </si>
  <si>
    <t>ＴＷ（トリプルガラス）テラスドア、勝手口ドア</t>
  </si>
  <si>
    <t>KFTT</t>
  </si>
  <si>
    <t>KFU</t>
  </si>
  <si>
    <t>ＴＷ（トリプルガラス）採風勝手口ドア</t>
  </si>
  <si>
    <t>KFUT</t>
  </si>
  <si>
    <t>KDL</t>
  </si>
  <si>
    <t>ＴＷ（複層ガラス）ＦＩＸ窓</t>
  </si>
  <si>
    <t>KDLF</t>
  </si>
  <si>
    <t>ＴＷ（複層ガラス）単体引違い窓フラットタイプ</t>
  </si>
  <si>
    <t>KDLH</t>
  </si>
  <si>
    <t>ＴＷ（複層ガラス）横すべり出し窓オペレーター、高所用横すべり出し窓</t>
  </si>
  <si>
    <t>KDLP</t>
  </si>
  <si>
    <t>ＴＷ（複層ガラス）横すべり出し窓オペレーター</t>
  </si>
  <si>
    <t>ＴＷ（複層ガラス）縦すべり出し窓オペレーター</t>
  </si>
  <si>
    <t>KDLT</t>
  </si>
  <si>
    <t>ＴＷ（複層ガラス）上げ下げ窓、面格子付上げ下げ窓</t>
  </si>
  <si>
    <t>KDLU</t>
  </si>
  <si>
    <t>KFV</t>
  </si>
  <si>
    <t>ＴＷ（複層ガラス）引違い窓、片引き窓、引分け窓</t>
  </si>
  <si>
    <t>KFVH</t>
  </si>
  <si>
    <t>ＴＷ（複層ガラス）横すべり出し窓グレモン</t>
  </si>
  <si>
    <t>KFVP</t>
  </si>
  <si>
    <t>ＴＷ（複層ガラス）縦すべり出し窓グレモン</t>
  </si>
  <si>
    <t>KFVT</t>
  </si>
  <si>
    <t>KFW</t>
  </si>
  <si>
    <t>ＴＷ（複層ガラス）テラスドア、勝手口ドア</t>
  </si>
  <si>
    <t>KFWT</t>
  </si>
  <si>
    <t>KFX</t>
  </si>
  <si>
    <t>ＴＷ（複層ガラス）採風勝手口ドア</t>
  </si>
  <si>
    <t>KFXT</t>
  </si>
  <si>
    <t>KDN</t>
  </si>
  <si>
    <t>ＴＷ防火戸（複層ガラス）ＦＩＸ窓</t>
  </si>
  <si>
    <t>KDNF</t>
  </si>
  <si>
    <t>K</t>
  </si>
  <si>
    <t>ＴＷ防火戸（複層ガラス）引違い窓</t>
  </si>
  <si>
    <t>KDNH</t>
  </si>
  <si>
    <t>ＴＷ防火戸（複層ガラス）横すべり出し窓オペレーター、高所用横すべり出し窓</t>
  </si>
  <si>
    <t>KDNP</t>
  </si>
  <si>
    <t>ＴＷ防火戸（複層ガラス）縦すべり出し窓オペレーター</t>
  </si>
  <si>
    <t>KDNT</t>
  </si>
  <si>
    <t>ＴＷ防火戸（複層ガラス）上げ下げ窓、面格子付上げ下げ窓</t>
  </si>
  <si>
    <t>KDNU</t>
  </si>
  <si>
    <t>KFY</t>
  </si>
  <si>
    <t>ＴＷ防火戸（複層ガラス）横すべり出し窓グレモン</t>
  </si>
  <si>
    <t>KFYP</t>
  </si>
  <si>
    <t>ＴＷ防火戸（複層ガラス）縦すべり出し窓グレモン</t>
  </si>
  <si>
    <t>KFYT</t>
  </si>
  <si>
    <t>KFZ</t>
  </si>
  <si>
    <t>ＴＷ防火戸（複層ガラス）開き窓テラス</t>
  </si>
  <si>
    <t>KFZT</t>
  </si>
  <si>
    <t>KGA</t>
  </si>
  <si>
    <t>ＴＷ防火戸（複層ガラス）採風勝手口ドア</t>
  </si>
  <si>
    <t>KGAT</t>
  </si>
  <si>
    <t>KGB</t>
  </si>
  <si>
    <t>サーモスⅡ-H ＦＩＸ窓（外押縁タイプ）</t>
  </si>
  <si>
    <t>KGBF</t>
  </si>
  <si>
    <t>サーモスⅡ-H 引違い窓、片引き窓、引分け窓（ブリッジ枠）</t>
  </si>
  <si>
    <t>KGBH</t>
  </si>
  <si>
    <t>サーモスⅡ-H 外倒し窓、内倒し窓</t>
  </si>
  <si>
    <t>KGBP</t>
  </si>
  <si>
    <t>KGD</t>
  </si>
  <si>
    <t>サーモスⅡ-H テラスドア、勝手口ドア</t>
  </si>
  <si>
    <t>KGDT</t>
  </si>
  <si>
    <t>KGF</t>
  </si>
  <si>
    <t>サーモスⅡ-H 単体引違い窓（中桟付）</t>
  </si>
  <si>
    <t>KGFH</t>
  </si>
  <si>
    <t>サーモスⅡ-H 勝手口ドア（中桟パネル付）</t>
  </si>
  <si>
    <t>KGFT</t>
  </si>
  <si>
    <t>KGH</t>
  </si>
  <si>
    <t>サーモスⅡ-H 採風勝手口ドア</t>
  </si>
  <si>
    <t>KGHT</t>
  </si>
  <si>
    <t>SMH</t>
  </si>
  <si>
    <t>サーモスⅡ-H</t>
  </si>
  <si>
    <t>SMHF</t>
  </si>
  <si>
    <t>F,H</t>
  </si>
  <si>
    <t>サーモスⅡ-H ＦＩＸ窓（内押縁タイプ）</t>
  </si>
  <si>
    <t>SMHH</t>
  </si>
  <si>
    <t>サーモスⅡ-H 引違い窓（レール間カバー枠）</t>
  </si>
  <si>
    <t>SMHP</t>
  </si>
  <si>
    <t>サーモスⅡ-H 横すべり出し窓（オペレーター・カムラッチ）、高所用横すべり出し窓</t>
  </si>
  <si>
    <t>サーモスⅡ-H 横すべり出し窓オペレーター</t>
  </si>
  <si>
    <t>SMHT</t>
  </si>
  <si>
    <t>サーモスⅡ-H 縦すべり出し窓（オペレーター・カムラッチ）</t>
  </si>
  <si>
    <t>サーモスⅡ-H 縦すべり出し窓オペレーター</t>
  </si>
  <si>
    <t>SMHU</t>
  </si>
  <si>
    <t>サーモスⅡ-H 上げ下げ窓、面格子付上げ下げ窓</t>
  </si>
  <si>
    <t>FGH</t>
  </si>
  <si>
    <t>防火戸ＦＧ－Ｈ ＦＩＸ窓（内押縁タイプ）</t>
  </si>
  <si>
    <t>FGHF</t>
  </si>
  <si>
    <t>M</t>
  </si>
  <si>
    <t>防火戸ＦＧ－Ｈ</t>
  </si>
  <si>
    <t>L,M</t>
  </si>
  <si>
    <t>L</t>
  </si>
  <si>
    <t>防火戸ＦＧ－Ｈ 引違い窓（レール間カバー枠）</t>
  </si>
  <si>
    <t>FGHH</t>
  </si>
  <si>
    <t>防火戸ＦＧ－Ｈ 横すべり出し窓オペレーター、高所用横すべり出し窓※網入り複層ガラス</t>
  </si>
  <si>
    <t>FGHP</t>
  </si>
  <si>
    <t>ウ</t>
  </si>
  <si>
    <t>防火戸ＦＧ－Ｈ 縦すべり出し窓オペレーター※網入り複層ガラス</t>
  </si>
  <si>
    <t>FGHT</t>
  </si>
  <si>
    <t>防火戸ＦＧ－Ｈ 上げ下げ窓、面格子付上げ下げ窓</t>
  </si>
  <si>
    <t>FGHU</t>
  </si>
  <si>
    <t>KGK</t>
  </si>
  <si>
    <t>防火戸ＦＧ－Ｈ 横すべり出し窓オペレーター※安全合わせ複層ガラス</t>
  </si>
  <si>
    <t>KGKP</t>
  </si>
  <si>
    <t>イ</t>
  </si>
  <si>
    <t>防火戸ＦＧ－Ｈ 縦すべり出し窓オペレーター※安全合わせ複層ガラス</t>
  </si>
  <si>
    <t>KGKT</t>
  </si>
  <si>
    <t>KGM</t>
  </si>
  <si>
    <t>防火戸ＦＧ－Ｈ 横すべり出し窓オペレーター※耐熱強化透明複層ガラス</t>
  </si>
  <si>
    <t>KGMP</t>
  </si>
  <si>
    <t>ア</t>
  </si>
  <si>
    <t>防火戸ＦＧ－Ｈ 縦すべり出し窓オペレーター※耐熱強化透明複層ガラス</t>
  </si>
  <si>
    <t>KGMT</t>
  </si>
  <si>
    <t>KGP</t>
  </si>
  <si>
    <t>防火戸ＦＧ－Ｈ ＦＩＸ窓（外押縁タイプ）</t>
  </si>
  <si>
    <t>KGPF</t>
  </si>
  <si>
    <t>防火戸ＦＧ－Ｈ 引違い窓（ブリッジ枠）</t>
  </si>
  <si>
    <t>KGPH</t>
  </si>
  <si>
    <t>防火戸ＦＧ－Ｈ 横すべり出し窓カムラッチ</t>
  </si>
  <si>
    <t>KGPP</t>
  </si>
  <si>
    <t>防火戸ＦＧ－Ｈ 縦すべり出し窓カムラッチ</t>
  </si>
  <si>
    <t>KGPT</t>
  </si>
  <si>
    <t>KGR</t>
  </si>
  <si>
    <t>防火戸ＦＧ－Ｈ 開き窓テラス</t>
  </si>
  <si>
    <t>KGRT</t>
  </si>
  <si>
    <t>KGT</t>
  </si>
  <si>
    <t>防火戸ＦＧ－Ｈ 外倒し窓、内倒し窓</t>
  </si>
  <si>
    <t>KGTP</t>
  </si>
  <si>
    <t>防火戸ＦＧ－Ｈ 採風勝手口ドア</t>
  </si>
  <si>
    <t>KGTT</t>
  </si>
  <si>
    <t>KGC</t>
  </si>
  <si>
    <t>サーモスＬ ＦＩＸ窓（外押縁タイプ）</t>
  </si>
  <si>
    <t>KGCF</t>
  </si>
  <si>
    <t>サーモスＬ 外倒し窓、内倒し窓</t>
  </si>
  <si>
    <t>KGCP</t>
  </si>
  <si>
    <t>KGE</t>
  </si>
  <si>
    <t>サーモスＬ テラスドア、勝手口ドア</t>
  </si>
  <si>
    <t>KGET</t>
  </si>
  <si>
    <t>KGG</t>
  </si>
  <si>
    <t>サーモスＬ 勝手口ドア（中桟パネル付）</t>
  </si>
  <si>
    <t>KGGT</t>
  </si>
  <si>
    <t>KGJ</t>
  </si>
  <si>
    <t>サーモスＬ 単体引違い窓（中桟付）</t>
  </si>
  <si>
    <t>KGJH</t>
  </si>
  <si>
    <t>サーモスＬ 採風勝手口ドア</t>
  </si>
  <si>
    <t>KGJT</t>
  </si>
  <si>
    <t>SML</t>
  </si>
  <si>
    <t>サーモスＬ</t>
  </si>
  <si>
    <t>SMLF</t>
  </si>
  <si>
    <t>サーモスＬ ＦＩＸ窓（内押縁タイプ）</t>
  </si>
  <si>
    <t>SMLH</t>
  </si>
  <si>
    <t>サーモスＬ 引違い窓、片引き窓、引分け窓</t>
  </si>
  <si>
    <t>SMLP</t>
  </si>
  <si>
    <t>サーモスＬ 横すべり出し窓（オペレーター・カムラッチ）、高所用横すべり出し窓</t>
  </si>
  <si>
    <t>サーモスＬ 横すべり出し窓オペレーター</t>
  </si>
  <si>
    <t>SMLT</t>
  </si>
  <si>
    <t>サーモスＬ 縦すべり出し窓（オペレーター・カムラッチ）</t>
  </si>
  <si>
    <t>サーモスＬ 縦すべり出し窓オペレーター</t>
  </si>
  <si>
    <t>SMLU</t>
  </si>
  <si>
    <t>サーモスＬ 上げ下げ窓、面格子付上げ下げ窓</t>
  </si>
  <si>
    <t>FGL</t>
  </si>
  <si>
    <t>防火戸ＦＧ－Ｌ ＦＩＸ窓（内押縁タイプ）</t>
  </si>
  <si>
    <t>FGLF</t>
  </si>
  <si>
    <t>防火戸ＦＧ－Ｌ</t>
  </si>
  <si>
    <t>防火戸ＦＧ－Ｌ 引違い窓</t>
  </si>
  <si>
    <t>FGLH</t>
  </si>
  <si>
    <t>防火戸ＦＧ－Ｌ 横すべり出し窓オペレーター、高所用横すべり出し窓※網入り複層ガラス</t>
  </si>
  <si>
    <t>FGLP</t>
  </si>
  <si>
    <t>防火戸ＦＧ－Ｌ 縦すべり出し窓オペレーター※網入り複層ガラス</t>
  </si>
  <si>
    <t>FGLT</t>
  </si>
  <si>
    <t>防火戸ＦＧ－Ｌ 上げ下げ窓、面格子付上げ下げ窓</t>
  </si>
  <si>
    <t>FGLU</t>
  </si>
  <si>
    <t>KGL</t>
  </si>
  <si>
    <t>防火戸ＦＧ－Ｌ 横すべり出し窓オペレーター※安全合わせ複層ガラス</t>
  </si>
  <si>
    <t>KGLP</t>
  </si>
  <si>
    <t>防火戸ＦＧ－Ｌ 縦すべり出し窓オペレーター※安全合わせ複層ガラス</t>
  </si>
  <si>
    <t>KGLT</t>
  </si>
  <si>
    <t>KGN</t>
  </si>
  <si>
    <t>防火戸ＦＧ－Ｌ 横すべり出し窓オペレーター※耐熱強化透明複層ガラス</t>
  </si>
  <si>
    <t>KGNP</t>
  </si>
  <si>
    <t>防火戸ＦＧ－Ｌ 縦すべり出し窓オペレーター※耐熱強化透明複層ガラス</t>
  </si>
  <si>
    <t>KGNT</t>
  </si>
  <si>
    <t>KGS</t>
  </si>
  <si>
    <t>防火戸ＦＧ－Ｌ 開き窓テラス</t>
  </si>
  <si>
    <t>KGST</t>
  </si>
  <si>
    <t>KGU</t>
  </si>
  <si>
    <t>防火戸ＦＧ－Ｌ 外倒し窓、内倒し窓</t>
  </si>
  <si>
    <t>KGUP</t>
  </si>
  <si>
    <t>防火戸ＦＧ－Ｌ 採風勝手口ドア</t>
  </si>
  <si>
    <t>KGUT</t>
  </si>
  <si>
    <t>KGV</t>
  </si>
  <si>
    <t>防火戸ＦＧ－Ｌ ＦＩＸ窓（外押縁タイプ）</t>
  </si>
  <si>
    <t>KGVF</t>
  </si>
  <si>
    <t>防火戸ＦＧ－Ｌ 横すべり出し窓カムラッチ</t>
  </si>
  <si>
    <t>KGVP</t>
  </si>
  <si>
    <t>防火戸ＦＧ－Ｌ 縦すべり出し窓カムラッチ</t>
  </si>
  <si>
    <t>KGVT</t>
  </si>
  <si>
    <t>KDA</t>
  </si>
  <si>
    <t>サーモスＡ（アルミ樹脂複合）</t>
  </si>
  <si>
    <t>KDAF</t>
  </si>
  <si>
    <t>サーモスＡ ＦＩＸ窓（内押縁タイプ）</t>
  </si>
  <si>
    <t>KDAP</t>
  </si>
  <si>
    <t>サーモスＡ 高所用横すべり出し窓</t>
  </si>
  <si>
    <t>KDB</t>
  </si>
  <si>
    <t>サーモスＡ（アルミＰＧ）</t>
  </si>
  <si>
    <t>KDBH</t>
  </si>
  <si>
    <t>サーモスＡ 引違い窓</t>
  </si>
  <si>
    <t>KDBP</t>
  </si>
  <si>
    <t>サーモスＡ 横すべり出し窓カムラッチ、外倒し窓、内倒し窓</t>
  </si>
  <si>
    <t>KDBT</t>
  </si>
  <si>
    <t>サーモスＡ 縦すべり出し窓カムラッチ、採風勝手口ドア</t>
  </si>
  <si>
    <t>KDBU</t>
  </si>
  <si>
    <t>サーモスＡ 上げ下げ窓、面格子付上げ下げ窓</t>
  </si>
  <si>
    <t>KDC</t>
  </si>
  <si>
    <t>防火戸ＦＧ－Ａ ＦＩＸ窓（内押縁タイプ）</t>
  </si>
  <si>
    <t>KDCF</t>
  </si>
  <si>
    <t>防火戸ＦＧ－Ａ（アルミ樹脂複合）</t>
  </si>
  <si>
    <t>防火戸ＦＧ－Ａ 高所用横すべり出し窓</t>
  </si>
  <si>
    <t>KDCP</t>
  </si>
  <si>
    <t>KDD</t>
  </si>
  <si>
    <t>防火戸ＦＧ－Ａ 引違い窓</t>
  </si>
  <si>
    <t>KDDH</t>
  </si>
  <si>
    <t>防火戸ＦＧ－Ａ（アルミＰＧ）</t>
  </si>
  <si>
    <t>防火戸ＦＧ－Ａ 横すべり出し窓カムラッチ、外倒し窓、内倒し窓</t>
  </si>
  <si>
    <t>KDDP</t>
  </si>
  <si>
    <t>防火戸ＦＧ－Ａ 縦すべり出し窓カムラッチ、採風勝手口ドア</t>
  </si>
  <si>
    <t>KDDT</t>
  </si>
  <si>
    <t>防火戸ＦＧ－Ａ 上げ下げ窓、面格子付上げ下げ窓</t>
  </si>
  <si>
    <t>KDDU</t>
  </si>
  <si>
    <t>RIS</t>
  </si>
  <si>
    <t>リプラス専用枠</t>
  </si>
  <si>
    <t>RISH</t>
  </si>
  <si>
    <t>RIST</t>
  </si>
  <si>
    <t>RISP</t>
  </si>
  <si>
    <t>ＴＷ（トリプルガラス）</t>
  </si>
  <si>
    <t>ＴＷ（複層ガラス）</t>
  </si>
  <si>
    <t>SMHR</t>
  </si>
  <si>
    <t>ルーバー（R）</t>
  </si>
  <si>
    <t>X</t>
  </si>
  <si>
    <t>SMHX</t>
  </si>
  <si>
    <t>その他（X）</t>
  </si>
  <si>
    <t>SMLR</t>
  </si>
  <si>
    <t>SMLX</t>
  </si>
  <si>
    <t>RIH</t>
  </si>
  <si>
    <t>リプラス汎用枠</t>
  </si>
  <si>
    <t>RIHH</t>
  </si>
  <si>
    <t>RIHT</t>
  </si>
  <si>
    <t>RIHP</t>
  </si>
  <si>
    <t>RIHF</t>
  </si>
  <si>
    <t>RIK</t>
  </si>
  <si>
    <t>リプラス高断熱汎用枠</t>
  </si>
  <si>
    <t>RIKH</t>
  </si>
  <si>
    <t>RIKT</t>
  </si>
  <si>
    <t>RIKF</t>
  </si>
  <si>
    <t>RIKU</t>
  </si>
  <si>
    <t>RIKP</t>
  </si>
  <si>
    <t>KDP</t>
  </si>
  <si>
    <t>ＴＷ（トリプルガラス）/テラスドア</t>
  </si>
  <si>
    <t>KDPD</t>
  </si>
  <si>
    <t>ドア・開き戸（D）</t>
  </si>
  <si>
    <t>KDQ</t>
  </si>
  <si>
    <t>ＴＷ（トリプルガラス）/勝手口ドア</t>
  </si>
  <si>
    <t>KDQD</t>
  </si>
  <si>
    <t>KDR</t>
  </si>
  <si>
    <t>ＴＷ（トリプルガラス）/採風勝手口ドアFS</t>
  </si>
  <si>
    <t>KDRD</t>
  </si>
  <si>
    <t>KDS</t>
  </si>
  <si>
    <t>ＴＷ（複層ガラス）/テラスドア</t>
  </si>
  <si>
    <t>KDSD</t>
  </si>
  <si>
    <t>KDT</t>
  </si>
  <si>
    <t>ＴＷ（複層ガラス）/勝手口ドア</t>
  </si>
  <si>
    <t>KDTD</t>
  </si>
  <si>
    <t>KDV</t>
  </si>
  <si>
    <t>ＴＷ（複層ガラス）/採風勝手口ドアFS</t>
  </si>
  <si>
    <t>KDVD</t>
  </si>
  <si>
    <t>KAT</t>
  </si>
  <si>
    <t>サーモスⅡ-H/テラスドア</t>
  </si>
  <si>
    <t>KATD</t>
  </si>
  <si>
    <t>KAV</t>
  </si>
  <si>
    <t>サーモスⅡ-H/勝手口ドア（一枚ガラス）</t>
  </si>
  <si>
    <t>KAVD</t>
  </si>
  <si>
    <t>KAW</t>
  </si>
  <si>
    <t>サーモスⅡ-H/勝手口ドア（中桟腰パネル付）</t>
  </si>
  <si>
    <t>KAWD</t>
  </si>
  <si>
    <t>KBB</t>
  </si>
  <si>
    <t>サーモスL/テラスドア</t>
  </si>
  <si>
    <t>KBBD</t>
  </si>
  <si>
    <t>KBC</t>
  </si>
  <si>
    <t>サーモスL/勝手口ドア（一枚ガラス）</t>
  </si>
  <si>
    <t>KBCD</t>
  </si>
  <si>
    <t>KBD</t>
  </si>
  <si>
    <t>サーモスL/勝手口ドア（中桟腰パネル付）</t>
  </si>
  <si>
    <t>KBDD</t>
  </si>
  <si>
    <t>NPS</t>
  </si>
  <si>
    <t>インプラス</t>
  </si>
  <si>
    <t>NPSH</t>
  </si>
  <si>
    <t>NPST</t>
  </si>
  <si>
    <t>NPSF</t>
  </si>
  <si>
    <t>NPR</t>
  </si>
  <si>
    <t>インプラス for Renovation（中桟付障子除く）</t>
    <phoneticPr fontId="3"/>
  </si>
  <si>
    <t>NPRH</t>
  </si>
  <si>
    <t>NPF</t>
  </si>
  <si>
    <t>インプラス 引違い窓 複層ガラス（中桟付障子除く）</t>
    <phoneticPr fontId="3"/>
  </si>
  <si>
    <t>NPFH</t>
  </si>
  <si>
    <t>NPFF</t>
  </si>
  <si>
    <t>NPFT</t>
  </si>
  <si>
    <t>NPB</t>
  </si>
  <si>
    <t>NPBT</t>
  </si>
  <si>
    <t>KEB</t>
  </si>
  <si>
    <t>EW TG/テラス・勝手口ドア（一枚ガラス）</t>
  </si>
  <si>
    <t>KEBD</t>
  </si>
  <si>
    <t>A,B</t>
  </si>
  <si>
    <t>KEC</t>
  </si>
  <si>
    <t>EW TG/テラス・勝手口ドア（中桟腰パネル付）</t>
  </si>
  <si>
    <t>KECD</t>
  </si>
  <si>
    <t>KED</t>
  </si>
  <si>
    <t>EW PG/テラスドア・勝手口ドア（一枚ガラス）</t>
  </si>
  <si>
    <t>KEDD</t>
  </si>
  <si>
    <t>KEF</t>
  </si>
  <si>
    <t>EW PG/勝手口ドア（中桟腰パネル付）</t>
  </si>
  <si>
    <t>KEFD</t>
  </si>
  <si>
    <t>ETG</t>
  </si>
  <si>
    <t>EW TG</t>
  </si>
  <si>
    <t>ETGT</t>
  </si>
  <si>
    <t>ETGF</t>
  </si>
  <si>
    <t>ETGP</t>
  </si>
  <si>
    <t>ETGS</t>
  </si>
  <si>
    <t>多機能（S）</t>
  </si>
  <si>
    <t>EFD</t>
  </si>
  <si>
    <t>EW forDesign</t>
  </si>
  <si>
    <t>EFDT</t>
  </si>
  <si>
    <t>EFDF</t>
  </si>
  <si>
    <t>EFDP</t>
  </si>
  <si>
    <t>ETGU</t>
  </si>
  <si>
    <t>ETGH</t>
  </si>
  <si>
    <t>EFDH</t>
  </si>
  <si>
    <t>EPG</t>
  </si>
  <si>
    <t>EW PG</t>
  </si>
  <si>
    <t>EPGF</t>
  </si>
  <si>
    <t>EPGH</t>
  </si>
  <si>
    <t>EPGT</t>
  </si>
  <si>
    <t>EPGU</t>
  </si>
  <si>
    <t>EPGP</t>
  </si>
  <si>
    <t>EPGS</t>
  </si>
  <si>
    <t>LWT</t>
  </si>
  <si>
    <t>LW（トリプルガラス）</t>
  </si>
  <si>
    <t>LWTH</t>
  </si>
  <si>
    <t>LWP</t>
  </si>
  <si>
    <t>LW（複層ガラス）</t>
  </si>
  <si>
    <t>LWPH</t>
  </si>
  <si>
    <t>Q</t>
  </si>
  <si>
    <t>KDM</t>
  </si>
  <si>
    <t>ＴＷ防火戸シャッター付引違い窓（トリプルガラス）</t>
  </si>
  <si>
    <t>KDMH</t>
  </si>
  <si>
    <t>KDY</t>
  </si>
  <si>
    <t>ＴＷ防火戸シャッター付引違い窓（複層ガラス）</t>
  </si>
  <si>
    <t>KDYH</t>
  </si>
  <si>
    <t>ＴＷ防火戸（複層ガラス）</t>
  </si>
  <si>
    <t>KDX</t>
  </si>
  <si>
    <t>ＴＷ防火戸/採風勝手口ドアFS</t>
  </si>
  <si>
    <t>KDXD</t>
  </si>
  <si>
    <t>KDW</t>
  </si>
  <si>
    <t>ＴＷ防火戸/開き窓テラス</t>
  </si>
  <si>
    <t>KDWD</t>
  </si>
  <si>
    <t>KFA</t>
  </si>
  <si>
    <t>防火戸ＦＧ－Ｈシャッター付引違い窓</t>
  </si>
  <si>
    <t>KFAH</t>
  </si>
  <si>
    <t>KFE</t>
  </si>
  <si>
    <t>防火戸ＦＧ－Ｌシャッター付引違い窓</t>
  </si>
  <si>
    <t>KFEH</t>
  </si>
  <si>
    <t>KFB</t>
  </si>
  <si>
    <t>防火戸ＦＧ－Ａシャッター付引違い窓</t>
  </si>
  <si>
    <t>KFBH</t>
  </si>
  <si>
    <t>KFJ</t>
  </si>
  <si>
    <t>防火戸ガゼリアＮ  アルミ樹脂複合タイプ</t>
  </si>
  <si>
    <t>KFJH</t>
  </si>
  <si>
    <t>KFJE</t>
  </si>
  <si>
    <t>引戸（E）</t>
  </si>
  <si>
    <t>KBX</t>
  </si>
  <si>
    <t>防火戸FG-L/開き窓テラス</t>
  </si>
  <si>
    <t>KBXD</t>
  </si>
  <si>
    <t>KAY</t>
  </si>
  <si>
    <t>防火戸FG-H/開き窓テラス</t>
  </si>
  <si>
    <t>KAYD</t>
  </si>
  <si>
    <t>KAJ</t>
  </si>
  <si>
    <t>防火戸FG-F/開き窓テラス</t>
  </si>
  <si>
    <t>KAJD</t>
  </si>
  <si>
    <t>O</t>
  </si>
  <si>
    <t>FGF</t>
  </si>
  <si>
    <t>防火戸ＦＧ－Ｆ</t>
  </si>
  <si>
    <t>FGFT</t>
  </si>
  <si>
    <t>FGFF</t>
  </si>
  <si>
    <t>FGFP</t>
  </si>
  <si>
    <t>WWX</t>
  </si>
  <si>
    <t>ワイドウィン</t>
  </si>
  <si>
    <t>WWXH</t>
  </si>
  <si>
    <t>I</t>
  </si>
  <si>
    <t>WWXF</t>
  </si>
  <si>
    <t>SBY</t>
  </si>
  <si>
    <t>オープンウィン・サーモスⅡ-Hタイプ</t>
  </si>
  <si>
    <t>SBYH</t>
  </si>
  <si>
    <t>W</t>
  </si>
  <si>
    <t>SBYW</t>
  </si>
  <si>
    <t>折り（W）</t>
  </si>
  <si>
    <t>SBZ</t>
  </si>
  <si>
    <t>オープンウィン・サーモスLタイプ</t>
  </si>
  <si>
    <t>SBZH</t>
  </si>
  <si>
    <t>SBZW</t>
  </si>
  <si>
    <t>NRT</t>
  </si>
  <si>
    <t>ノンレールサッシ・サーモスⅡ-Hタイプ</t>
  </si>
  <si>
    <t>NRTH</t>
  </si>
  <si>
    <t>NRL</t>
  </si>
  <si>
    <t>ノンレールサッシ・サーモスLタイプ</t>
  </si>
  <si>
    <t>NRLH</t>
  </si>
  <si>
    <t>KFF</t>
  </si>
  <si>
    <t>ガゼリアＮ  エア・スライド アルミ樹脂複合タイプ</t>
  </si>
  <si>
    <t>KFFH</t>
  </si>
  <si>
    <t>KFG</t>
  </si>
  <si>
    <t>ガゼリアＮ  スライド アルミ樹脂複合タイプ</t>
  </si>
  <si>
    <t>KFGH</t>
  </si>
  <si>
    <t>KFK</t>
  </si>
  <si>
    <t>ガゼリアＮ エア・スライド アルミタイプ</t>
  </si>
  <si>
    <t>KFKH</t>
  </si>
  <si>
    <t>KFN</t>
  </si>
  <si>
    <t>ガゼリアＮ スライド アルミタイプ</t>
  </si>
  <si>
    <t>KFNH</t>
  </si>
  <si>
    <t>KFFE</t>
  </si>
  <si>
    <t>KFGE</t>
  </si>
  <si>
    <t>KBL</t>
  </si>
  <si>
    <t>断熱土間引戸（一枚ガラス）</t>
  </si>
  <si>
    <t>KBLH</t>
  </si>
  <si>
    <t>KCW</t>
  </si>
  <si>
    <t>断熱土間引戸（中桟付上下ガラス）</t>
  </si>
  <si>
    <t>KCWH</t>
  </si>
  <si>
    <t>KBM</t>
  </si>
  <si>
    <t>断熱土間引戸（中桟腰パネル付）</t>
  </si>
  <si>
    <t>KBME</t>
  </si>
  <si>
    <t>KCWE</t>
  </si>
  <si>
    <t>KBLE</t>
  </si>
  <si>
    <t>窓リノベ／こどもエコすまい／令和5年度 住宅エコリフォーム 内窓 補助額を調べる</t>
    <phoneticPr fontId="3"/>
  </si>
  <si>
    <t>地域区分　</t>
    <rPh sb="0" eb="2">
      <t>チイキ</t>
    </rPh>
    <rPh sb="2" eb="4">
      <t>クブン</t>
    </rPh>
    <phoneticPr fontId="3"/>
  </si>
  <si>
    <t>選択してください</t>
    <phoneticPr fontId="3"/>
  </si>
  <si>
    <t>建て方区分　</t>
    <rPh sb="0" eb="1">
      <t>タ</t>
    </rPh>
    <rPh sb="2" eb="3">
      <t>カタ</t>
    </rPh>
    <rPh sb="3" eb="5">
      <t>クブン</t>
    </rPh>
    <phoneticPr fontId="3"/>
  </si>
  <si>
    <t>選択してください</t>
  </si>
  <si>
    <t>地域区分および建て方区分を選択して左から順に必要事項を入力してください。</t>
    <rPh sb="0" eb="2">
      <t>チイキ</t>
    </rPh>
    <rPh sb="2" eb="4">
      <t>クブン</t>
    </rPh>
    <rPh sb="7" eb="8">
      <t>タ</t>
    </rPh>
    <rPh sb="9" eb="10">
      <t>カタ</t>
    </rPh>
    <rPh sb="10" eb="12">
      <t>クブン</t>
    </rPh>
    <rPh sb="13" eb="15">
      <t>センタク</t>
    </rPh>
    <rPh sb="17" eb="18">
      <t>ヒダリ</t>
    </rPh>
    <rPh sb="20" eb="21">
      <t>ジュン</t>
    </rPh>
    <rPh sb="22" eb="24">
      <t>ヒツヨウ</t>
    </rPh>
    <rPh sb="24" eb="26">
      <t>ジコウ</t>
    </rPh>
    <rPh sb="27" eb="29">
      <t>ニュウリョク</t>
    </rPh>
    <phoneticPr fontId="3"/>
  </si>
  <si>
    <t>開閉形式について</t>
    <rPh sb="0" eb="2">
      <t>カイヘイ</t>
    </rPh>
    <rPh sb="2" eb="4">
      <t>ケイシキ</t>
    </rPh>
    <phoneticPr fontId="3"/>
  </si>
  <si>
    <t>対応するガラスを調べる</t>
    <rPh sb="0" eb="2">
      <t>タイオウ</t>
    </rPh>
    <rPh sb="8" eb="9">
      <t>シラ</t>
    </rPh>
    <phoneticPr fontId="3"/>
  </si>
  <si>
    <t>※「断熱改修」と「断熱改修以外」の両方に適合する場合はいずれか一方のみ申請が可能です。</t>
    <phoneticPr fontId="3"/>
  </si>
  <si>
    <t>製品名</t>
    <rPh sb="0" eb="3">
      <t>セイヒンメイ</t>
    </rPh>
    <phoneticPr fontId="3"/>
  </si>
  <si>
    <t>ガラス仕様・性能</t>
    <rPh sb="3" eb="5">
      <t>シヨウ</t>
    </rPh>
    <rPh sb="6" eb="8">
      <t>セイノウ</t>
    </rPh>
    <phoneticPr fontId="3"/>
  </si>
  <si>
    <t>製品サイズ</t>
    <rPh sb="0" eb="2">
      <t>セイヒン</t>
    </rPh>
    <phoneticPr fontId="3"/>
  </si>
  <si>
    <t>大きさの区分</t>
    <rPh sb="0" eb="1">
      <t>オオ</t>
    </rPh>
    <rPh sb="4" eb="6">
      <t>クブン</t>
    </rPh>
    <phoneticPr fontId="14"/>
  </si>
  <si>
    <t>性能区分コード</t>
    <rPh sb="0" eb="2">
      <t>クブン</t>
    </rPh>
    <phoneticPr fontId="3"/>
  </si>
  <si>
    <t>数量</t>
    <rPh sb="0" eb="2">
      <t>スウリョウ</t>
    </rPh>
    <phoneticPr fontId="3"/>
  </si>
  <si>
    <t>先進的窓リノベ事業</t>
    <rPh sb="0" eb="2">
      <t>センシン</t>
    </rPh>
    <rPh sb="2" eb="3">
      <t>テキ</t>
    </rPh>
    <rPh sb="3" eb="4">
      <t>マド</t>
    </rPh>
    <rPh sb="7" eb="9">
      <t>ジギョウ</t>
    </rPh>
    <phoneticPr fontId="3"/>
  </si>
  <si>
    <t>こどもエコすまい支援事業※</t>
    <phoneticPr fontId="3"/>
  </si>
  <si>
    <t>住宅エコリフォーム
推進事業</t>
    <rPh sb="0" eb="2">
      <t>ジュウタク</t>
    </rPh>
    <rPh sb="10" eb="12">
      <t>スイシン</t>
    </rPh>
    <rPh sb="12" eb="14">
      <t>ジギョウ</t>
    </rPh>
    <phoneticPr fontId="3"/>
  </si>
  <si>
    <t>断熱改修</t>
    <rPh sb="0" eb="2">
      <t>ダンネツ</t>
    </rPh>
    <rPh sb="2" eb="4">
      <t>カイシュウ</t>
    </rPh>
    <phoneticPr fontId="3"/>
  </si>
  <si>
    <t>断熱改修以外</t>
    <rPh sb="0" eb="2">
      <t>ダンネツ</t>
    </rPh>
    <rPh sb="2" eb="4">
      <t>カイシュウ</t>
    </rPh>
    <rPh sb="4" eb="6">
      <t>イガイ</t>
    </rPh>
    <phoneticPr fontId="3"/>
  </si>
  <si>
    <t>W [mm]</t>
    <phoneticPr fontId="3"/>
  </si>
  <si>
    <t>H [mm]</t>
    <phoneticPr fontId="3"/>
  </si>
  <si>
    <t>グレード</t>
    <phoneticPr fontId="3"/>
  </si>
  <si>
    <t>補助額キー</t>
    <rPh sb="0" eb="3">
      <t>ホジョガク</t>
    </rPh>
    <phoneticPr fontId="3"/>
  </si>
  <si>
    <t>1箇所あたり補助額</t>
    <rPh sb="1" eb="3">
      <t>カショ</t>
    </rPh>
    <rPh sb="6" eb="9">
      <t>ホジョガク</t>
    </rPh>
    <phoneticPr fontId="3"/>
  </si>
  <si>
    <t>補助額小計</t>
    <rPh sb="0" eb="3">
      <t>ホジョガク</t>
    </rPh>
    <rPh sb="3" eb="5">
      <t>ショウケイ</t>
    </rPh>
    <phoneticPr fontId="3"/>
  </si>
  <si>
    <t>グレードキー</t>
    <phoneticPr fontId="3"/>
  </si>
  <si>
    <t>分類</t>
    <rPh sb="0" eb="2">
      <t>ブンルイ</t>
    </rPh>
    <phoneticPr fontId="3"/>
  </si>
  <si>
    <t>選択</t>
    <rPh sb="0" eb="2">
      <t>センタク</t>
    </rPh>
    <phoneticPr fontId="3"/>
  </si>
  <si>
    <t>数値入力</t>
    <rPh sb="0" eb="2">
      <t>スウチ</t>
    </rPh>
    <rPh sb="2" eb="4">
      <t>ニュウリョク</t>
    </rPh>
    <phoneticPr fontId="3"/>
  </si>
  <si>
    <t>自動</t>
    <rPh sb="0" eb="2">
      <t>ジドウ</t>
    </rPh>
    <phoneticPr fontId="3"/>
  </si>
  <si>
    <t>開閉形式記号一覧</t>
    <rPh sb="0" eb="2">
      <t>カイヘイ</t>
    </rPh>
    <rPh sb="2" eb="4">
      <t>ケイシキ</t>
    </rPh>
    <rPh sb="4" eb="6">
      <t>キゴウ</t>
    </rPh>
    <rPh sb="6" eb="8">
      <t>イチラン</t>
    </rPh>
    <phoneticPr fontId="11"/>
  </si>
  <si>
    <t>外窓・内窓</t>
    <rPh sb="0" eb="1">
      <t>ソト</t>
    </rPh>
    <rPh sb="1" eb="2">
      <t>マド</t>
    </rPh>
    <rPh sb="3" eb="4">
      <t>ウチ</t>
    </rPh>
    <rPh sb="4" eb="5">
      <t>マド</t>
    </rPh>
    <phoneticPr fontId="11"/>
  </si>
  <si>
    <t>（株）ＬＩＸＩＬ</t>
    <rPh sb="0" eb="3">
      <t>カブ</t>
    </rPh>
    <phoneticPr fontId="14"/>
  </si>
  <si>
    <t>開閉形式</t>
    <phoneticPr fontId="11"/>
  </si>
  <si>
    <t>開閉形式記号</t>
    <rPh sb="4" eb="6">
      <t>キゴウ</t>
    </rPh>
    <phoneticPr fontId="11"/>
  </si>
  <si>
    <t>対象商品例</t>
    <rPh sb="0" eb="2">
      <t>タイショウ</t>
    </rPh>
    <rPh sb="2" eb="4">
      <t>ショウヒン</t>
    </rPh>
    <rPh sb="4" eb="5">
      <t>レイ</t>
    </rPh>
    <phoneticPr fontId="14"/>
  </si>
  <si>
    <t>引違い</t>
  </si>
  <si>
    <t>H</t>
    <phoneticPr fontId="11"/>
  </si>
  <si>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11"/>
  </si>
  <si>
    <t>開き</t>
  </si>
  <si>
    <t>T</t>
    <phoneticPr fontId="11"/>
  </si>
  <si>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11"/>
  </si>
  <si>
    <t>ＦＩＸ</t>
  </si>
  <si>
    <t>F</t>
    <phoneticPr fontId="11"/>
  </si>
  <si>
    <t>ＦＩＸ窓</t>
    <phoneticPr fontId="11"/>
  </si>
  <si>
    <t>上げ下げ</t>
  </si>
  <si>
    <t>U</t>
    <phoneticPr fontId="11"/>
  </si>
  <si>
    <t>上げ下げ窓</t>
    <phoneticPr fontId="11"/>
  </si>
  <si>
    <t>プロジェクト</t>
  </si>
  <si>
    <t>P</t>
    <phoneticPr fontId="11"/>
  </si>
  <si>
    <t>横すべり出し窓、突き出し窓、外倒し窓、内倒し窓</t>
    <rPh sb="6" eb="7">
      <t>マド</t>
    </rPh>
    <rPh sb="12" eb="13">
      <t>マド</t>
    </rPh>
    <rPh sb="15" eb="16">
      <t>タオ</t>
    </rPh>
    <rPh sb="17" eb="18">
      <t>マド</t>
    </rPh>
    <rPh sb="22" eb="23">
      <t>マド</t>
    </rPh>
    <phoneticPr fontId="11"/>
  </si>
  <si>
    <t>ルーバー</t>
  </si>
  <si>
    <t>R</t>
    <phoneticPr fontId="11"/>
  </si>
  <si>
    <t>オーニング窓</t>
    <phoneticPr fontId="11"/>
  </si>
  <si>
    <t>多機能</t>
  </si>
  <si>
    <t>S</t>
    <phoneticPr fontId="11"/>
  </si>
  <si>
    <t>開閉方式が複合（ドレ－キップ等）</t>
    <phoneticPr fontId="11"/>
  </si>
  <si>
    <t>折り</t>
  </si>
  <si>
    <t>W</t>
    <phoneticPr fontId="11"/>
  </si>
  <si>
    <t>折りたたみ戸</t>
    <phoneticPr fontId="11"/>
  </si>
  <si>
    <t>回転</t>
  </si>
  <si>
    <t>K</t>
    <phoneticPr fontId="11"/>
  </si>
  <si>
    <t>横軸回転窓、縦軸回転窓</t>
    <rPh sb="4" eb="5">
      <t>マド</t>
    </rPh>
    <rPh sb="10" eb="11">
      <t>マド</t>
    </rPh>
    <phoneticPr fontId="11"/>
  </si>
  <si>
    <t>その他</t>
  </si>
  <si>
    <t>X</t>
    <phoneticPr fontId="11"/>
  </si>
  <si>
    <t>出窓、天窓 等</t>
    <rPh sb="6" eb="7">
      <t>ナド</t>
    </rPh>
    <phoneticPr fontId="11"/>
  </si>
  <si>
    <t>ドア・引戸</t>
    <rPh sb="3" eb="5">
      <t>ヒキド</t>
    </rPh>
    <phoneticPr fontId="11"/>
  </si>
  <si>
    <t>ドア・開き戸</t>
    <rPh sb="3" eb="4">
      <t>ヒラ</t>
    </rPh>
    <rPh sb="5" eb="6">
      <t>ド</t>
    </rPh>
    <phoneticPr fontId="11"/>
  </si>
  <si>
    <t>D</t>
    <phoneticPr fontId="11"/>
  </si>
  <si>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11"/>
  </si>
  <si>
    <t>引戸</t>
    <rPh sb="0" eb="2">
      <t>ヒキド</t>
    </rPh>
    <phoneticPr fontId="11"/>
  </si>
  <si>
    <t>E</t>
    <phoneticPr fontId="11"/>
  </si>
  <si>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11"/>
  </si>
  <si>
    <t>改訂履歴</t>
    <rPh sb="0" eb="2">
      <t>カイテイ</t>
    </rPh>
    <rPh sb="2" eb="4">
      <t>リレキ</t>
    </rPh>
    <phoneticPr fontId="3"/>
  </si>
  <si>
    <t>バージョン</t>
    <phoneticPr fontId="3"/>
  </si>
  <si>
    <t>改訂日</t>
    <rPh sb="0" eb="3">
      <t>カイテイビ</t>
    </rPh>
    <phoneticPr fontId="3"/>
  </si>
  <si>
    <t>改訂内容</t>
    <rPh sb="0" eb="2">
      <t>カイテイ</t>
    </rPh>
    <rPh sb="2" eb="4">
      <t>ナイヨウ</t>
    </rPh>
    <phoneticPr fontId="3"/>
  </si>
  <si>
    <t>ver2.1</t>
    <phoneticPr fontId="3"/>
  </si>
  <si>
    <t>先進的窓リノベ事業およびこどもエコすまい支援事業のどちらにも利用できない型番（Xサイズ）の削除</t>
    <rPh sb="0" eb="3">
      <t>センシンテキ</t>
    </rPh>
    <rPh sb="3" eb="4">
      <t>マド</t>
    </rPh>
    <rPh sb="7" eb="9">
      <t>ジギョウ</t>
    </rPh>
    <rPh sb="20" eb="22">
      <t>シエン</t>
    </rPh>
    <rPh sb="22" eb="24">
      <t>ジギョウ</t>
    </rPh>
    <rPh sb="30" eb="32">
      <t>リヨウ</t>
    </rPh>
    <rPh sb="36" eb="38">
      <t>カタバン</t>
    </rPh>
    <rPh sb="45" eb="47">
      <t>サクジョ</t>
    </rPh>
    <phoneticPr fontId="3"/>
  </si>
  <si>
    <t>〃</t>
    <phoneticPr fontId="3"/>
  </si>
  <si>
    <t>ガラス一覧の関数を一部修正</t>
    <rPh sb="3" eb="5">
      <t>イチラン</t>
    </rPh>
    <rPh sb="6" eb="8">
      <t>カンスウ</t>
    </rPh>
    <rPh sb="9" eb="11">
      <t>イチブ</t>
    </rPh>
    <rPh sb="11" eb="13">
      <t>シュウセイ</t>
    </rPh>
    <phoneticPr fontId="3"/>
  </si>
  <si>
    <t>ver3.0</t>
    <phoneticPr fontId="3"/>
  </si>
  <si>
    <t>対象製品の追加（第2回登録分）</t>
    <rPh sb="0" eb="4">
      <t>タイショウセイヒン</t>
    </rPh>
    <rPh sb="5" eb="7">
      <t>ツイカ</t>
    </rPh>
    <rPh sb="8" eb="9">
      <t>ダイ</t>
    </rPh>
    <rPh sb="10" eb="11">
      <t>カイ</t>
    </rPh>
    <rPh sb="11" eb="13">
      <t>トウロク</t>
    </rPh>
    <rPh sb="13" eb="14">
      <t>ブン</t>
    </rPh>
    <phoneticPr fontId="3"/>
  </si>
  <si>
    <t>ver3.1</t>
    <phoneticPr fontId="3"/>
  </si>
  <si>
    <t>リストに新たに追加された型番に追加した日付を記載</t>
    <rPh sb="4" eb="5">
      <t>アラ</t>
    </rPh>
    <rPh sb="7" eb="9">
      <t>ツイカ</t>
    </rPh>
    <rPh sb="12" eb="14">
      <t>カタバン</t>
    </rPh>
    <rPh sb="15" eb="17">
      <t>ツイカ</t>
    </rPh>
    <rPh sb="19" eb="21">
      <t>ヒヅケ</t>
    </rPh>
    <rPh sb="22" eb="24">
      <t>キサイ</t>
    </rPh>
    <phoneticPr fontId="3"/>
  </si>
  <si>
    <t>ver3.2</t>
    <phoneticPr fontId="3"/>
  </si>
  <si>
    <t>インプラステラスドアに内窓設置工事対象の条件を追記</t>
    <rPh sb="11" eb="13">
      <t>ウチマド</t>
    </rPh>
    <rPh sb="13" eb="15">
      <t>セッチ</t>
    </rPh>
    <rPh sb="15" eb="17">
      <t>コウジ</t>
    </rPh>
    <rPh sb="17" eb="19">
      <t>タイショウ</t>
    </rPh>
    <rPh sb="20" eb="22">
      <t>ジョウケン</t>
    </rPh>
    <rPh sb="23" eb="25">
      <t>ツイキ</t>
    </rPh>
    <phoneticPr fontId="3"/>
  </si>
  <si>
    <t>ver3.3</t>
    <phoneticPr fontId="3"/>
  </si>
  <si>
    <t>令和5年度 住宅エコリフォーム推進事業について追記</t>
    <rPh sb="0" eb="2">
      <t>レイワ</t>
    </rPh>
    <rPh sb="3" eb="5">
      <t>ネンド</t>
    </rPh>
    <rPh sb="6" eb="8">
      <t>ジュウタク</t>
    </rPh>
    <rPh sb="15" eb="17">
      <t>スイシン</t>
    </rPh>
    <rPh sb="17" eb="19">
      <t>ジギョウ</t>
    </rPh>
    <rPh sb="23" eb="25">
      <t>ツイキ</t>
    </rPh>
    <phoneticPr fontId="3"/>
  </si>
  <si>
    <t>制度区分</t>
  </si>
  <si>
    <t>製品区分</t>
  </si>
  <si>
    <t>グレード</t>
  </si>
  <si>
    <t>サイズ記号</t>
  </si>
  <si>
    <t>サイズ</t>
    <phoneticPr fontId="3"/>
  </si>
  <si>
    <t>戸建住宅・低層集合住宅</t>
    <phoneticPr fontId="3"/>
  </si>
  <si>
    <t>中高層集合住宅</t>
    <phoneticPr fontId="3"/>
  </si>
  <si>
    <t>窓リノベ</t>
  </si>
  <si>
    <t>ガラス</t>
  </si>
  <si>
    <t>SS</t>
  </si>
  <si>
    <t>内窓</t>
  </si>
  <si>
    <t>外窓</t>
  </si>
  <si>
    <t>こどもエコ</t>
  </si>
  <si>
    <t>ZEHレベル</t>
  </si>
  <si>
    <t>省エネ基準レベル</t>
  </si>
  <si>
    <t>ドア</t>
  </si>
  <si>
    <t>防犯</t>
  </si>
  <si>
    <t>防音</t>
  </si>
  <si>
    <t>防災</t>
  </si>
  <si>
    <t>性能区分コード</t>
  </si>
  <si>
    <t>建て方</t>
  </si>
  <si>
    <t>地域区分</t>
  </si>
  <si>
    <t>住宅エコリフォーム</t>
    <rPh sb="0" eb="2">
      <t>ジュウタク</t>
    </rPh>
    <phoneticPr fontId="3"/>
  </si>
  <si>
    <t>P</t>
    <phoneticPr fontId="3"/>
  </si>
  <si>
    <t>戸建住宅</t>
  </si>
  <si>
    <t>1～2地域</t>
  </si>
  <si>
    <t>3地域</t>
  </si>
  <si>
    <t>4地域</t>
  </si>
  <si>
    <t>5～7地域</t>
  </si>
  <si>
    <t>共同住宅</t>
  </si>
  <si>
    <t>―</t>
  </si>
  <si>
    <t>Y</t>
  </si>
  <si>
    <t>8地域</t>
  </si>
  <si>
    <t>性能区分&amp;製品名</t>
    <rPh sb="0" eb="4">
      <t>セイノウクブン</t>
    </rPh>
    <rPh sb="5" eb="7">
      <t>セイヒン</t>
    </rPh>
    <rPh sb="7" eb="8">
      <t>メイ</t>
    </rPh>
    <phoneticPr fontId="14"/>
  </si>
  <si>
    <t>性能区分&amp;製品名&amp;開閉形式</t>
    <rPh sb="5" eb="7">
      <t>セイヒン</t>
    </rPh>
    <rPh sb="7" eb="8">
      <t>メイ</t>
    </rPh>
    <rPh sb="9" eb="11">
      <t>カイヘイ</t>
    </rPh>
    <rPh sb="11" eb="13">
      <t>ケイシキ</t>
    </rPh>
    <phoneticPr fontId="14"/>
  </si>
  <si>
    <t xml:space="preserve">ガラスの仕様 </t>
    <phoneticPr fontId="14"/>
  </si>
  <si>
    <t>性能区分（重複除外）</t>
    <rPh sb="0" eb="4">
      <t>セイノウクブン</t>
    </rPh>
    <rPh sb="5" eb="7">
      <t>チョウフク</t>
    </rPh>
    <rPh sb="7" eb="9">
      <t>ジョガイ</t>
    </rPh>
    <phoneticPr fontId="14"/>
  </si>
  <si>
    <t>性能区分&amp;製品名&amp;開閉形式&amp;性能区分コード</t>
    <rPh sb="5" eb="7">
      <t>セイヒン</t>
    </rPh>
    <rPh sb="7" eb="8">
      <t>メイ</t>
    </rPh>
    <rPh sb="9" eb="11">
      <t>カイヘイ</t>
    </rPh>
    <rPh sb="11" eb="13">
      <t>ケイシキ</t>
    </rPh>
    <rPh sb="14" eb="18">
      <t>セイノウクブン</t>
    </rPh>
    <phoneticPr fontId="14"/>
  </si>
  <si>
    <t>性能区分</t>
    <phoneticPr fontId="14"/>
  </si>
  <si>
    <t>製品名</t>
    <rPh sb="0" eb="3">
      <t>セイヒンメイ</t>
    </rPh>
    <phoneticPr fontId="14"/>
  </si>
  <si>
    <t>断熱等+防音インプラス 引違い窓 真空ガラス（中桟付障子除く）</t>
  </si>
  <si>
    <t>断熱等+防音インプラス 引違い窓 真空ガラス（中桟付障子除く）引違い（H）</t>
  </si>
  <si>
    <t>断熱等+防音インプラス FIX・開き窓 真空ガラス</t>
  </si>
  <si>
    <t>断熱等+防音インプラス テラスドア 真空ガラス</t>
  </si>
  <si>
    <t>断熱等+防音インプラス FIX・開き窓 真空ガラス開き（T）</t>
  </si>
  <si>
    <t>断熱等+防音インプラス 引違い窓 複層ガラス（中桟付障子除く）</t>
  </si>
  <si>
    <t>断熱等+防音インプラス 引違い窓 複層ガラス（中桟付障子）</t>
  </si>
  <si>
    <t>断熱等+防音インプラス FIX・開き窓 真空ガラスFIX（F）</t>
  </si>
  <si>
    <t>断熱等+防音インプラス FIX・開き窓 複層ガラス</t>
  </si>
  <si>
    <t>断熱等+防音インプラス テラスドア 複層ガラス</t>
  </si>
  <si>
    <t>断熱等+防音インプラス テラスドア 真空ガラス開き（T）</t>
  </si>
  <si>
    <t>断熱等+防音インプラス 引違い窓 単板ガラス（中桟付障子除く）</t>
  </si>
  <si>
    <t>断熱等+防音インプラス 引違い窓 単板ガラス（中桟付障子）</t>
  </si>
  <si>
    <t>断熱等+防音インプラス 引違い窓 複層ガラス（中桟付障子除く）引違い（H）</t>
  </si>
  <si>
    <t>断熱等+防音インプラス FIX・開き窓 単板ガラス</t>
  </si>
  <si>
    <t>断熱等+防音インプラス テラスドア 単板ガラス</t>
  </si>
  <si>
    <t>断熱等+防音インプラス for Renovation（中桟付障子除く）</t>
  </si>
  <si>
    <t>断熱等+防音インプラス 引違い窓 複層ガラス（中桟付障子）引違い（H）</t>
  </si>
  <si>
    <t>断熱等+防音インプラス for Renovation（中桟付障子）</t>
  </si>
  <si>
    <t>断熱等+防音インプラス FIX・開き窓 複層ガラス開き（T）</t>
  </si>
  <si>
    <t>断熱等+防音インプラス FIX・開き窓 複層ガラスFIX（F）</t>
  </si>
  <si>
    <t>断熱等+防音インプラス テラスドア 複層ガラス開き（T）</t>
  </si>
  <si>
    <t>断熱等+防音インプラス 引違い窓 単板ガラス（中桟付障子除く）引違い（H）</t>
  </si>
  <si>
    <t>断熱等+防音インプラス 引違い窓 単板ガラス（中桟付障子）引違い（H）</t>
  </si>
  <si>
    <t>断熱等+防音インプラス FIX・開き窓 単板ガラス開き（T）</t>
  </si>
  <si>
    <t>断熱等+防音インプラス FIX・開き窓 単板ガラスFIX（F）</t>
  </si>
  <si>
    <t>断熱等+防音インプラス テラスドア 単板ガラス開き（T）</t>
  </si>
  <si>
    <t>断熱等+防音インプラス for Renovation（中桟付障子除く）引違い（H）</t>
  </si>
  <si>
    <t>断熱等+防音インプラス for Renovation（中桟付障子）引違い（H）</t>
  </si>
  <si>
    <t>下限</t>
  </si>
  <si>
    <t>上限</t>
  </si>
  <si>
    <t>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</si>
</sst>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8">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b/>
      <sz val="18"/>
      <color theme="1"/>
      <name val="Meiryo UI"/>
      <family val="3"/>
      <charset val="128"/>
    </font>
    <font>
      <sz val="12"/>
      <color theme="1"/>
      <name val="Meiryo UI"/>
      <family val="3"/>
      <charset val="128"/>
    </font>
    <font>
      <u/>
      <sz val="11"/>
      <color theme="10"/>
      <name val="游ゴシック"/>
      <family val="2"/>
      <charset val="128"/>
      <scheme val="minor"/>
    </font>
    <font>
      <u/>
      <sz val="12"/>
      <color theme="10"/>
      <name val="Meiryo UI"/>
      <family val="3"/>
      <charset val="128"/>
    </font>
    <font>
      <u/>
      <sz val="11"/>
      <color theme="10"/>
      <name val="Meiryo UI"/>
      <family val="3"/>
      <charset val="128"/>
    </font>
    <font>
      <sz val="11"/>
      <name val="Meiryo UI"/>
      <family val="3"/>
      <charset val="128"/>
    </font>
    <font>
      <b/>
      <sz val="18"/>
      <name val="Meiryo UI"/>
      <family val="3"/>
      <charset val="128"/>
    </font>
    <font>
      <sz val="6"/>
      <name val="ＭＳ Ｐゴシック"/>
      <family val="3"/>
      <charset val="128"/>
    </font>
    <font>
      <b/>
      <sz val="26"/>
      <name val="Meiryo UI"/>
      <family val="3"/>
      <charset val="128"/>
    </font>
    <font>
      <b/>
      <sz val="12"/>
      <name val="Meiryo UI"/>
      <family val="3"/>
      <charset val="128"/>
    </font>
    <font>
      <sz val="6"/>
      <name val="ＭＳ ゴシック"/>
      <family val="3"/>
      <charset val="128"/>
    </font>
    <font>
      <b/>
      <sz val="14"/>
      <color theme="1"/>
      <name val="Meiryo UI"/>
      <family val="3"/>
      <charset val="128"/>
    </font>
    <font>
      <sz val="14"/>
      <color theme="1"/>
      <name val="Meiryo UI"/>
      <family val="3"/>
      <charset val="128"/>
    </font>
    <font>
      <sz val="14"/>
      <color rgb="FFFF0000"/>
      <name val="Meiryo UI"/>
      <family val="3"/>
      <charset val="128"/>
    </font>
    <font>
      <b/>
      <sz val="11"/>
      <color theme="1"/>
      <name val="Meiryo UI"/>
      <family val="3"/>
      <charset val="128"/>
    </font>
    <font>
      <sz val="11"/>
      <color theme="1"/>
      <name val="ＭＳ Ｐゴシック"/>
      <family val="3"/>
      <charset val="128"/>
    </font>
    <font>
      <sz val="10"/>
      <color theme="1"/>
      <name val="Meiryo UI"/>
      <family val="3"/>
      <charset val="128"/>
    </font>
    <font>
      <b/>
      <sz val="11"/>
      <color theme="0"/>
      <name val="Meiryo UI"/>
      <family val="3"/>
      <charset val="128"/>
    </font>
    <font>
      <sz val="11"/>
      <color theme="0"/>
      <name val="Meiryo UI"/>
      <family val="3"/>
      <charset val="128"/>
    </font>
    <font>
      <sz val="10"/>
      <name val="ＭＳ ゴシック"/>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
      <b/>
      <sz val="11"/>
      <color rgb="FFFF0000"/>
      <name val="Meiryo UI"/>
      <family val="3"/>
      <charset val="128"/>
    </font>
  </fonts>
  <fills count="18">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rgb="FFFF7C8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s>
  <borders count="20">
    <border>
      <left/>
      <right/>
      <top/>
      <bottom/>
      <diagonal/>
    </border>
    <border>
      <left/>
      <right/>
      <top style="thin">
        <color indexed="64"/>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1"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xf numFmtId="0" fontId="1" fillId="0" borderId="0">
      <alignment vertical="center"/>
    </xf>
    <xf numFmtId="0" fontId="19" fillId="0" borderId="0">
      <alignment vertical="center"/>
    </xf>
    <xf numFmtId="0" fontId="23" fillId="0" borderId="0"/>
    <xf numFmtId="0" fontId="24" fillId="0" borderId="0" applyNumberFormat="0" applyFill="0" applyBorder="0" applyAlignment="0" applyProtection="0">
      <alignment vertical="center"/>
    </xf>
  </cellStyleXfs>
  <cellXfs count="170">
    <xf numFmtId="0" fontId="0" fillId="0" borderId="0" xfId="0">
      <alignment vertical="center"/>
    </xf>
    <xf numFmtId="0" fontId="2" fillId="2" borderId="0" xfId="0" applyFont="1" applyFill="1">
      <alignment vertical="center"/>
    </xf>
    <xf numFmtId="0" fontId="4" fillId="2" borderId="0" xfId="0" applyFont="1" applyFill="1" applyProtection="1">
      <alignment vertical="center"/>
      <protection hidden="1"/>
    </xf>
    <xf numFmtId="0" fontId="5" fillId="2" borderId="0" xfId="0" applyFont="1" applyFill="1">
      <alignment vertical="center"/>
    </xf>
    <xf numFmtId="0" fontId="2" fillId="0" borderId="1" xfId="0" applyFont="1" applyBorder="1">
      <alignment vertical="center"/>
    </xf>
    <xf numFmtId="0" fontId="2" fillId="0" borderId="0" xfId="0" applyFont="1">
      <alignment vertical="center"/>
    </xf>
    <xf numFmtId="0" fontId="2" fillId="0" borderId="2" xfId="0" applyFont="1" applyBorder="1">
      <alignment vertical="center"/>
    </xf>
    <xf numFmtId="0" fontId="9" fillId="0" borderId="0" xfId="0" applyFont="1" applyAlignment="1">
      <alignment horizontal="left" vertical="center"/>
    </xf>
    <xf numFmtId="0" fontId="9" fillId="0" borderId="0" xfId="0" applyFont="1" applyAlignment="1">
      <alignment horizontal="left" vertical="center" shrinkToFit="1"/>
    </xf>
    <xf numFmtId="176" fontId="9" fillId="0" borderId="0" xfId="0" applyNumberFormat="1" applyFont="1" applyAlignment="1">
      <alignment horizontal="center" vertical="center" shrinkToFit="1"/>
    </xf>
    <xf numFmtId="0" fontId="10" fillId="0" borderId="0" xfId="0" applyFont="1" applyAlignment="1">
      <alignment horizontal="left" vertical="center"/>
    </xf>
    <xf numFmtId="0" fontId="12" fillId="0" borderId="0" xfId="0" applyFont="1" applyAlignment="1">
      <alignment horizontal="left" vertical="center"/>
    </xf>
    <xf numFmtId="0" fontId="7" fillId="0" borderId="0" xfId="2" applyFont="1" applyAlignment="1" applyProtection="1">
      <alignment vertical="center"/>
      <protection hidden="1"/>
    </xf>
    <xf numFmtId="0" fontId="7" fillId="0" borderId="0" xfId="2" applyFont="1" applyAlignment="1" applyProtection="1">
      <alignment horizontal="center" vertical="center"/>
      <protection hidden="1"/>
    </xf>
    <xf numFmtId="0" fontId="9" fillId="0" borderId="0" xfId="0" applyFont="1" applyAlignment="1">
      <alignment horizontal="right" vertical="center" shrinkToFit="1"/>
    </xf>
    <xf numFmtId="176" fontId="9" fillId="0" borderId="0" xfId="0" applyNumberFormat="1" applyFont="1" applyAlignment="1">
      <alignment horizontal="right" vertical="center"/>
    </xf>
    <xf numFmtId="0" fontId="13" fillId="3" borderId="0" xfId="0" applyFont="1" applyFill="1" applyAlignment="1">
      <alignment horizontal="left" vertical="center" shrinkToFit="1"/>
    </xf>
    <xf numFmtId="0" fontId="13" fillId="3" borderId="3" xfId="0" applyFont="1" applyFill="1" applyBorder="1" applyAlignment="1">
      <alignment horizontal="left" vertical="center" wrapText="1"/>
    </xf>
    <xf numFmtId="0" fontId="9" fillId="3" borderId="0" xfId="0" applyFont="1" applyFill="1" applyAlignment="1">
      <alignment horizontal="left" vertical="top" shrinkToFit="1"/>
    </xf>
    <xf numFmtId="0" fontId="9" fillId="0" borderId="0" xfId="0" applyFont="1" applyAlignment="1">
      <alignment horizontal="left" vertical="top"/>
    </xf>
    <xf numFmtId="0" fontId="9" fillId="0" borderId="0" xfId="0" applyFont="1" applyAlignment="1">
      <alignment horizontal="left" vertical="top" shrinkToFit="1"/>
    </xf>
    <xf numFmtId="176" fontId="9" fillId="0" borderId="0" xfId="0" applyNumberFormat="1" applyFont="1" applyAlignment="1">
      <alignment horizontal="center" vertical="top" shrinkToFit="1"/>
    </xf>
    <xf numFmtId="0" fontId="2" fillId="0" borderId="0" xfId="0" applyFont="1" applyAlignment="1" applyProtection="1">
      <alignment horizontal="center" vertical="center"/>
      <protection hidden="1"/>
    </xf>
    <xf numFmtId="0" fontId="2" fillId="0" borderId="0" xfId="0" applyFont="1" applyProtection="1">
      <alignment vertical="center"/>
      <protection hidden="1"/>
    </xf>
    <xf numFmtId="0" fontId="4" fillId="0" borderId="0" xfId="0" applyFont="1" applyProtection="1">
      <alignment vertical="center"/>
      <protection hidden="1"/>
    </xf>
    <xf numFmtId="0" fontId="5" fillId="0" borderId="0" xfId="0" applyFont="1" applyAlignment="1" applyProtection="1">
      <alignment horizontal="left" vertical="center"/>
      <protection hidden="1"/>
    </xf>
    <xf numFmtId="0" fontId="5" fillId="0" borderId="0" xfId="2" applyFont="1" applyFill="1" applyAlignment="1" applyProtection="1">
      <alignment horizontal="center" vertical="center"/>
      <protection hidden="1"/>
    </xf>
    <xf numFmtId="0" fontId="5" fillId="0" borderId="0" xfId="0" applyFont="1" applyProtection="1">
      <alignment vertical="center"/>
      <protection hidden="1"/>
    </xf>
    <xf numFmtId="0" fontId="7" fillId="0" borderId="0" xfId="2" applyFont="1" applyFill="1" applyAlignment="1" applyProtection="1">
      <alignment vertical="center"/>
      <protection hidden="1"/>
    </xf>
    <xf numFmtId="0" fontId="4" fillId="0" borderId="1" xfId="0" applyFont="1" applyBorder="1" applyProtection="1">
      <alignment vertical="center"/>
      <protection hidden="1"/>
    </xf>
    <xf numFmtId="0" fontId="2" fillId="0" borderId="1" xfId="0" applyFont="1" applyBorder="1" applyAlignment="1" applyProtection="1">
      <alignment horizontal="center" vertical="center"/>
      <protection hidden="1"/>
    </xf>
    <xf numFmtId="0" fontId="5" fillId="0" borderId="1" xfId="0" applyFont="1" applyBorder="1" applyAlignment="1" applyProtection="1">
      <alignment horizontal="left" vertical="center"/>
      <protection hidden="1"/>
    </xf>
    <xf numFmtId="0" fontId="2" fillId="0" borderId="1" xfId="0" applyFont="1" applyBorder="1" applyProtection="1">
      <alignment vertical="center"/>
      <protection hidden="1"/>
    </xf>
    <xf numFmtId="0" fontId="15" fillId="0" borderId="0" xfId="0" applyFont="1" applyProtection="1">
      <alignment vertical="center"/>
      <protection hidden="1"/>
    </xf>
    <xf numFmtId="0" fontId="16" fillId="0" borderId="0" xfId="0" applyFont="1" applyAlignment="1" applyProtection="1">
      <alignment horizontal="center" vertical="center"/>
      <protection hidden="1"/>
    </xf>
    <xf numFmtId="0" fontId="16" fillId="0" borderId="0" xfId="0" applyFont="1" applyProtection="1">
      <alignment vertical="center"/>
      <protection hidden="1"/>
    </xf>
    <xf numFmtId="0" fontId="16" fillId="4" borderId="3" xfId="0" applyFont="1" applyFill="1" applyBorder="1" applyAlignment="1" applyProtection="1">
      <alignment horizontal="center" vertical="center"/>
      <protection hidden="1"/>
    </xf>
    <xf numFmtId="0" fontId="16" fillId="0" borderId="3" xfId="0" applyFont="1" applyBorder="1" applyAlignment="1" applyProtection="1">
      <alignment horizontal="center" vertical="center"/>
      <protection locked="0" hidden="1"/>
    </xf>
    <xf numFmtId="0" fontId="17" fillId="0" borderId="0" xfId="3" applyFont="1" applyProtection="1">
      <alignment vertical="center"/>
      <protection hidden="1"/>
    </xf>
    <xf numFmtId="0" fontId="17" fillId="0" borderId="0" xfId="0" applyFont="1" applyAlignment="1" applyProtection="1">
      <alignment horizontal="right" vertical="center"/>
      <protection hidden="1"/>
    </xf>
    <xf numFmtId="0" fontId="15" fillId="5" borderId="3" xfId="0" applyFont="1" applyFill="1" applyBorder="1" applyAlignment="1" applyProtection="1">
      <alignment horizontal="center" vertical="center"/>
      <protection hidden="1"/>
    </xf>
    <xf numFmtId="0" fontId="16" fillId="0" borderId="3" xfId="0" applyFont="1" applyBorder="1" applyProtection="1">
      <alignment vertical="center"/>
      <protection hidden="1"/>
    </xf>
    <xf numFmtId="0" fontId="16" fillId="5" borderId="3" xfId="0" applyFont="1" applyFill="1" applyBorder="1" applyAlignment="1" applyProtection="1">
      <alignment horizontal="center" vertical="center"/>
      <protection hidden="1"/>
    </xf>
    <xf numFmtId="0" fontId="16" fillId="6" borderId="3" xfId="0" applyFont="1" applyFill="1" applyBorder="1" applyProtection="1">
      <alignment vertical="center"/>
      <protection hidden="1"/>
    </xf>
    <xf numFmtId="0" fontId="16" fillId="6" borderId="3" xfId="0" applyFont="1" applyFill="1" applyBorder="1" applyAlignment="1" applyProtection="1">
      <alignment vertical="center" wrapText="1"/>
      <protection hidden="1"/>
    </xf>
    <xf numFmtId="0" fontId="17" fillId="5" borderId="3" xfId="0" applyFont="1" applyFill="1" applyBorder="1" applyAlignment="1" applyProtection="1">
      <alignment vertical="center" wrapText="1"/>
      <protection hidden="1"/>
    </xf>
    <xf numFmtId="0" fontId="16" fillId="7" borderId="3" xfId="0" applyFont="1" applyFill="1" applyBorder="1" applyAlignment="1" applyProtection="1">
      <alignment horizontal="center" vertical="center"/>
      <protection hidden="1"/>
    </xf>
    <xf numFmtId="0" fontId="16" fillId="7" borderId="3" xfId="0" applyFont="1" applyFill="1" applyBorder="1" applyProtection="1">
      <alignment vertical="center"/>
      <protection hidden="1"/>
    </xf>
    <xf numFmtId="0" fontId="16" fillId="7" borderId="3" xfId="0" applyFont="1" applyFill="1" applyBorder="1" applyAlignment="1" applyProtection="1">
      <alignment vertical="center" wrapText="1"/>
      <protection hidden="1"/>
    </xf>
    <xf numFmtId="0" fontId="2" fillId="0" borderId="3" xfId="0" applyFont="1" applyBorder="1" applyAlignment="1" applyProtection="1">
      <alignment horizontal="center" vertical="center"/>
      <protection hidden="1"/>
    </xf>
    <xf numFmtId="0" fontId="2" fillId="0" borderId="3" xfId="0" applyFont="1" applyBorder="1" applyAlignment="1" applyProtection="1">
      <alignment vertical="center" shrinkToFit="1"/>
      <protection hidden="1"/>
    </xf>
    <xf numFmtId="0" fontId="2" fillId="0" borderId="3" xfId="0" applyFont="1" applyBorder="1" applyProtection="1">
      <alignment vertical="center"/>
      <protection hidden="1"/>
    </xf>
    <xf numFmtId="0" fontId="2" fillId="5" borderId="3" xfId="0" applyFont="1" applyFill="1" applyBorder="1" applyProtection="1">
      <alignment vertical="center"/>
      <protection hidden="1"/>
    </xf>
    <xf numFmtId="0" fontId="2" fillId="5" borderId="3" xfId="0" applyFont="1" applyFill="1" applyBorder="1" applyAlignment="1" applyProtection="1">
      <alignment horizontal="center" vertical="center"/>
      <protection hidden="1"/>
    </xf>
    <xf numFmtId="0" fontId="2" fillId="0" borderId="0" xfId="3" applyFont="1" applyProtection="1">
      <alignment vertical="center"/>
      <protection hidden="1"/>
    </xf>
    <xf numFmtId="0" fontId="2" fillId="0" borderId="0" xfId="3" applyFont="1" applyAlignment="1" applyProtection="1">
      <alignment horizontal="center" vertical="center"/>
      <protection hidden="1"/>
    </xf>
    <xf numFmtId="38" fontId="2" fillId="0" borderId="0" xfId="1" applyFont="1" applyAlignment="1" applyProtection="1">
      <alignment horizontal="center" vertical="center"/>
      <protection hidden="1"/>
    </xf>
    <xf numFmtId="0" fontId="4" fillId="0" borderId="0" xfId="3" applyFont="1" applyAlignment="1" applyProtection="1">
      <alignment horizontal="left" vertical="center"/>
      <protection hidden="1"/>
    </xf>
    <xf numFmtId="0" fontId="2" fillId="0" borderId="0" xfId="3" applyFont="1" applyAlignment="1" applyProtection="1">
      <alignment horizontal="right" vertical="center"/>
      <protection hidden="1"/>
    </xf>
    <xf numFmtId="0" fontId="2" fillId="8" borderId="9" xfId="3" applyFont="1" applyFill="1" applyBorder="1" applyAlignment="1" applyProtection="1">
      <alignment horizontal="center" vertical="center"/>
      <protection locked="0" hidden="1"/>
    </xf>
    <xf numFmtId="0" fontId="2" fillId="8" borderId="9" xfId="3" applyFont="1" applyFill="1" applyBorder="1" applyAlignment="1" applyProtection="1">
      <alignment horizontal="center" vertical="center" shrinkToFit="1"/>
      <protection locked="0" hidden="1"/>
    </xf>
    <xf numFmtId="38" fontId="18" fillId="0" borderId="0" xfId="1" applyFont="1" applyAlignment="1" applyProtection="1">
      <alignment horizontal="left" vertical="center"/>
      <protection hidden="1"/>
    </xf>
    <xf numFmtId="0" fontId="2" fillId="0" borderId="0" xfId="3" applyFont="1" applyAlignment="1" applyProtection="1">
      <alignment horizontal="left" vertical="top"/>
      <protection hidden="1"/>
    </xf>
    <xf numFmtId="0" fontId="2" fillId="0" borderId="0" xfId="3" applyFont="1" applyAlignment="1" applyProtection="1">
      <alignment horizontal="center" vertical="top"/>
      <protection hidden="1"/>
    </xf>
    <xf numFmtId="0" fontId="20" fillId="0" borderId="0" xfId="4" applyFont="1" applyAlignment="1" applyProtection="1">
      <alignment horizontal="left" vertical="center"/>
      <protection hidden="1"/>
    </xf>
    <xf numFmtId="0" fontId="2" fillId="0" borderId="0" xfId="4" applyFont="1" applyAlignment="1" applyProtection="1">
      <alignment horizontal="center" vertical="center"/>
      <protection hidden="1"/>
    </xf>
    <xf numFmtId="0" fontId="8" fillId="0" borderId="0" xfId="2" applyFont="1" applyAlignment="1" applyProtection="1">
      <alignment horizontal="center" vertical="center"/>
      <protection hidden="1"/>
    </xf>
    <xf numFmtId="0" fontId="8" fillId="0" borderId="0" xfId="2" applyFont="1" applyAlignment="1" applyProtection="1">
      <alignment vertical="center"/>
      <protection hidden="1"/>
    </xf>
    <xf numFmtId="0" fontId="18" fillId="0" borderId="0" xfId="3" applyFont="1">
      <alignment vertical="center"/>
    </xf>
    <xf numFmtId="0" fontId="18" fillId="2" borderId="3" xfId="3" applyFont="1" applyFill="1" applyBorder="1" applyAlignment="1" applyProtection="1">
      <alignment horizontal="center" vertical="center"/>
      <protection hidden="1"/>
    </xf>
    <xf numFmtId="0" fontId="21" fillId="9" borderId="3" xfId="3" applyFont="1" applyFill="1" applyBorder="1" applyAlignment="1" applyProtection="1">
      <alignment horizontal="center" vertical="center"/>
      <protection hidden="1"/>
    </xf>
    <xf numFmtId="38" fontId="21" fillId="9" borderId="3" xfId="1" applyFont="1" applyFill="1" applyBorder="1" applyAlignment="1" applyProtection="1">
      <alignment horizontal="center" vertical="center"/>
      <protection hidden="1"/>
    </xf>
    <xf numFmtId="0" fontId="21" fillId="10" borderId="3" xfId="3" applyFont="1" applyFill="1" applyBorder="1" applyAlignment="1" applyProtection="1">
      <alignment horizontal="center" vertical="center"/>
      <protection hidden="1"/>
    </xf>
    <xf numFmtId="38" fontId="21" fillId="10" borderId="3" xfId="1" applyFont="1" applyFill="1" applyBorder="1" applyAlignment="1" applyProtection="1">
      <alignment horizontal="center" vertical="center"/>
      <protection hidden="1"/>
    </xf>
    <xf numFmtId="0" fontId="2" fillId="0" borderId="0" xfId="3" applyFont="1">
      <alignment vertical="center"/>
    </xf>
    <xf numFmtId="0" fontId="2" fillId="2" borderId="18" xfId="3" applyFont="1" applyFill="1" applyBorder="1" applyAlignment="1" applyProtection="1">
      <alignment horizontal="center" vertical="center"/>
      <protection hidden="1"/>
    </xf>
    <xf numFmtId="0" fontId="2" fillId="8" borderId="18" xfId="3" applyFont="1" applyFill="1" applyBorder="1" applyAlignment="1">
      <alignment horizontal="center" vertical="center"/>
    </xf>
    <xf numFmtId="0" fontId="22" fillId="9" borderId="18" xfId="3" applyFont="1" applyFill="1" applyBorder="1" applyAlignment="1" applyProtection="1">
      <alignment horizontal="center" vertical="center"/>
      <protection hidden="1"/>
    </xf>
    <xf numFmtId="0" fontId="22" fillId="10" borderId="18" xfId="3" applyFont="1" applyFill="1" applyBorder="1" applyAlignment="1" applyProtection="1">
      <alignment horizontal="center" vertical="center"/>
      <protection hidden="1"/>
    </xf>
    <xf numFmtId="0" fontId="22" fillId="11" borderId="18" xfId="3" applyFont="1" applyFill="1" applyBorder="1" applyAlignment="1" applyProtection="1">
      <alignment horizontal="center" vertical="center"/>
      <protection hidden="1"/>
    </xf>
    <xf numFmtId="0" fontId="2" fillId="0" borderId="5" xfId="3" applyFont="1" applyBorder="1" applyAlignment="1" applyProtection="1">
      <alignment horizontal="center" vertical="center"/>
      <protection locked="0"/>
    </xf>
    <xf numFmtId="0" fontId="2" fillId="0" borderId="5" xfId="3" applyFont="1" applyBorder="1" applyProtection="1">
      <alignment vertical="center"/>
      <protection locked="0"/>
    </xf>
    <xf numFmtId="0" fontId="2" fillId="2" borderId="5" xfId="3" applyFont="1" applyFill="1" applyBorder="1" applyAlignment="1" applyProtection="1">
      <alignment horizontal="center" vertical="center"/>
      <protection hidden="1"/>
    </xf>
    <xf numFmtId="0" fontId="2" fillId="0" borderId="5" xfId="3" applyFont="1" applyBorder="1" applyAlignment="1" applyProtection="1">
      <alignment horizontal="right" vertical="center"/>
      <protection locked="0" hidden="1"/>
    </xf>
    <xf numFmtId="0" fontId="2" fillId="12" borderId="5" xfId="3" applyFont="1" applyFill="1" applyBorder="1" applyAlignment="1" applyProtection="1">
      <alignment horizontal="center" vertical="center" shrinkToFit="1"/>
      <protection hidden="1"/>
    </xf>
    <xf numFmtId="38" fontId="2" fillId="12" borderId="5" xfId="1" quotePrefix="1" applyFont="1" applyFill="1" applyBorder="1" applyAlignment="1" applyProtection="1">
      <alignment horizontal="center" vertical="center" shrinkToFit="1"/>
      <protection hidden="1"/>
    </xf>
    <xf numFmtId="38" fontId="2" fillId="12" borderId="5" xfId="1" applyFont="1" applyFill="1" applyBorder="1" applyAlignment="1" applyProtection="1">
      <alignment horizontal="center" vertical="center" shrinkToFit="1"/>
      <protection hidden="1"/>
    </xf>
    <xf numFmtId="0" fontId="2" fillId="13" borderId="5" xfId="3" applyFont="1" applyFill="1" applyBorder="1" applyAlignment="1" applyProtection="1">
      <alignment horizontal="center" vertical="center" shrinkToFit="1"/>
      <protection hidden="1"/>
    </xf>
    <xf numFmtId="38" fontId="2" fillId="13" borderId="5" xfId="1" applyFont="1" applyFill="1" applyBorder="1" applyAlignment="1" applyProtection="1">
      <alignment horizontal="center" vertical="center" shrinkToFit="1"/>
      <protection hidden="1"/>
    </xf>
    <xf numFmtId="38" fontId="2" fillId="13" borderId="5" xfId="1" applyFont="1" applyFill="1" applyBorder="1" applyAlignment="1" applyProtection="1">
      <alignment horizontal="right" vertical="center" shrinkToFit="1"/>
      <protection hidden="1"/>
    </xf>
    <xf numFmtId="0" fontId="2" fillId="14" borderId="5" xfId="3" applyFont="1" applyFill="1" applyBorder="1" applyAlignment="1" applyProtection="1">
      <alignment horizontal="center" vertical="center" shrinkToFit="1"/>
      <protection hidden="1"/>
    </xf>
    <xf numFmtId="0" fontId="2" fillId="0" borderId="3" xfId="3" applyFont="1" applyBorder="1" applyAlignment="1" applyProtection="1">
      <alignment horizontal="center" vertical="center"/>
      <protection locked="0"/>
    </xf>
    <xf numFmtId="0" fontId="2" fillId="0" borderId="3" xfId="3" applyFont="1" applyBorder="1" applyAlignment="1" applyProtection="1">
      <alignment horizontal="right" vertical="center"/>
      <protection locked="0" hidden="1"/>
    </xf>
    <xf numFmtId="38" fontId="2" fillId="12" borderId="3" xfId="1" applyFont="1" applyFill="1" applyBorder="1" applyAlignment="1" applyProtection="1">
      <alignment horizontal="center" vertical="center" shrinkToFit="1"/>
      <protection hidden="1"/>
    </xf>
    <xf numFmtId="38" fontId="2" fillId="13" borderId="3" xfId="1" applyFont="1" applyFill="1" applyBorder="1" applyAlignment="1" applyProtection="1">
      <alignment horizontal="center" vertical="center" shrinkToFit="1"/>
      <protection hidden="1"/>
    </xf>
    <xf numFmtId="38" fontId="2" fillId="13" borderId="3" xfId="1" applyFont="1" applyFill="1" applyBorder="1" applyAlignment="1" applyProtection="1">
      <alignment horizontal="right" vertical="center" shrinkToFit="1"/>
      <protection hidden="1"/>
    </xf>
    <xf numFmtId="0" fontId="2" fillId="0" borderId="0" xfId="3" applyFont="1" applyAlignment="1">
      <alignment horizontal="center" vertical="center"/>
    </xf>
    <xf numFmtId="0" fontId="2" fillId="0" borderId="0" xfId="3" applyFont="1" applyAlignment="1">
      <alignment horizontal="right" vertical="center"/>
    </xf>
    <xf numFmtId="38" fontId="2" fillId="0" borderId="0" xfId="1" applyFont="1" applyAlignment="1" applyProtection="1">
      <alignment horizontal="center" vertical="center"/>
    </xf>
    <xf numFmtId="38" fontId="2" fillId="0" borderId="0" xfId="1" applyFont="1" applyAlignment="1" applyProtection="1">
      <alignment horizontal="right" vertical="center"/>
    </xf>
    <xf numFmtId="49" fontId="9" fillId="0" borderId="0" xfId="5" applyNumberFormat="1" applyFont="1" applyAlignment="1">
      <alignment vertical="center"/>
    </xf>
    <xf numFmtId="0" fontId="25" fillId="15" borderId="0" xfId="6" applyFont="1" applyFill="1" applyAlignment="1">
      <alignment vertical="top"/>
    </xf>
    <xf numFmtId="49" fontId="26" fillId="0" borderId="0" xfId="5" applyNumberFormat="1" applyFont="1" applyAlignment="1">
      <alignment vertical="center"/>
    </xf>
    <xf numFmtId="49" fontId="9" fillId="0" borderId="0" xfId="5" applyNumberFormat="1" applyFont="1" applyAlignment="1">
      <alignment horizontal="center" vertical="center"/>
    </xf>
    <xf numFmtId="49" fontId="9" fillId="0" borderId="0" xfId="5" applyNumberFormat="1" applyFont="1" applyAlignment="1">
      <alignment horizontal="right" vertical="center"/>
    </xf>
    <xf numFmtId="49" fontId="13" fillId="16" borderId="19" xfId="5" applyNumberFormat="1" applyFont="1" applyFill="1" applyBorder="1" applyAlignment="1">
      <alignment horizontal="center" vertical="center"/>
    </xf>
    <xf numFmtId="49" fontId="13" fillId="0" borderId="19" xfId="5" applyNumberFormat="1" applyFont="1" applyBorder="1" applyAlignment="1">
      <alignment horizontal="center" vertical="center"/>
    </xf>
    <xf numFmtId="49" fontId="9" fillId="0" borderId="19" xfId="5" applyNumberFormat="1" applyFont="1" applyBorder="1" applyAlignment="1">
      <alignment vertical="center" wrapText="1"/>
    </xf>
    <xf numFmtId="49" fontId="9" fillId="0" borderId="19" xfId="5" applyNumberFormat="1" applyFont="1" applyBorder="1" applyAlignment="1">
      <alignment vertical="center"/>
    </xf>
    <xf numFmtId="49" fontId="27" fillId="0" borderId="19" xfId="5" applyNumberFormat="1" applyFont="1" applyBorder="1" applyAlignment="1">
      <alignment vertical="center" wrapText="1"/>
    </xf>
    <xf numFmtId="0" fontId="2" fillId="6" borderId="18" xfId="0" applyFont="1" applyFill="1" applyBorder="1" applyAlignment="1">
      <alignment horizontal="center" vertical="center"/>
    </xf>
    <xf numFmtId="14" fontId="2" fillId="0" borderId="5" xfId="0" applyNumberFormat="1" applyFont="1" applyBorder="1" applyAlignment="1">
      <alignment horizontal="center" vertical="center"/>
    </xf>
    <xf numFmtId="0" fontId="2" fillId="0" borderId="5" xfId="0" applyFont="1" applyBorder="1">
      <alignment vertical="center"/>
    </xf>
    <xf numFmtId="0" fontId="2" fillId="0" borderId="3" xfId="0" applyFont="1" applyBorder="1" applyAlignment="1">
      <alignment horizontal="center" vertical="center"/>
    </xf>
    <xf numFmtId="0" fontId="2" fillId="0" borderId="3" xfId="0" applyFont="1" applyBorder="1">
      <alignment vertical="center"/>
    </xf>
    <xf numFmtId="0" fontId="2" fillId="0" borderId="0" xfId="0" applyFont="1" applyAlignment="1">
      <alignment horizontal="center" vertical="center"/>
    </xf>
    <xf numFmtId="38" fontId="2" fillId="0" borderId="0" xfId="1" applyFont="1">
      <alignment vertical="center"/>
    </xf>
    <xf numFmtId="0" fontId="2" fillId="0" borderId="0" xfId="0" quotePrefix="1" applyFont="1">
      <alignment vertical="center"/>
    </xf>
    <xf numFmtId="0" fontId="13" fillId="3" borderId="0" xfId="0" applyFont="1" applyFill="1" applyAlignment="1">
      <alignment horizontal="left" vertical="center"/>
    </xf>
    <xf numFmtId="0" fontId="13" fillId="3" borderId="0" xfId="0" applyFont="1" applyFill="1" applyAlignment="1">
      <alignment horizontal="left" vertical="center" wrapText="1"/>
    </xf>
    <xf numFmtId="0" fontId="13" fillId="17" borderId="0" xfId="0" applyFont="1" applyFill="1" applyAlignment="1">
      <alignment horizontal="left" vertical="center"/>
    </xf>
    <xf numFmtId="0" fontId="13" fillId="17" borderId="0" xfId="0" applyFont="1" applyFill="1" applyAlignment="1">
      <alignment horizontal="left" vertical="center" wrapText="1"/>
    </xf>
    <xf numFmtId="0" fontId="2" fillId="6" borderId="3" xfId="0" applyFont="1" applyFill="1" applyBorder="1">
      <alignment vertical="center"/>
    </xf>
    <xf numFmtId="0" fontId="7" fillId="2" borderId="0" xfId="2" applyFont="1" applyFill="1" applyAlignment="1">
      <alignment horizontal="center" vertical="center"/>
    </xf>
    <xf numFmtId="0" fontId="8" fillId="2" borderId="0" xfId="2" applyFont="1" applyFill="1" applyAlignment="1">
      <alignment horizontal="center" vertical="center"/>
    </xf>
    <xf numFmtId="0" fontId="13" fillId="3" borderId="3" xfId="0" applyFont="1" applyFill="1" applyBorder="1" applyAlignment="1">
      <alignment horizontal="center" vertical="center"/>
    </xf>
    <xf numFmtId="176" fontId="13" fillId="3" borderId="3" xfId="0" applyNumberFormat="1" applyFont="1" applyFill="1" applyBorder="1" applyAlignment="1">
      <alignment horizontal="center" vertical="center"/>
    </xf>
    <xf numFmtId="0" fontId="7" fillId="0" borderId="0" xfId="2"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shrinkToFit="1"/>
    </xf>
    <xf numFmtId="0" fontId="13" fillId="3" borderId="5" xfId="0" applyFont="1" applyFill="1" applyBorder="1" applyAlignment="1">
      <alignment horizontal="center" vertical="center" shrinkToFit="1"/>
    </xf>
    <xf numFmtId="0" fontId="2" fillId="5" borderId="6" xfId="0" applyFont="1" applyFill="1" applyBorder="1" applyAlignment="1" applyProtection="1">
      <alignment horizontal="center" vertical="center"/>
      <protection hidden="1"/>
    </xf>
    <xf numFmtId="0" fontId="2" fillId="5" borderId="8" xfId="0" applyFont="1" applyFill="1" applyBorder="1" applyAlignment="1" applyProtection="1">
      <alignment horizontal="center" vertical="center"/>
      <protection hidden="1"/>
    </xf>
    <xf numFmtId="0" fontId="2" fillId="5" borderId="3" xfId="0" applyFont="1" applyFill="1" applyBorder="1" applyAlignment="1" applyProtection="1">
      <alignment horizontal="center" vertical="center"/>
      <protection hidden="1"/>
    </xf>
    <xf numFmtId="0" fontId="7" fillId="0" borderId="0" xfId="2" applyFont="1" applyFill="1" applyAlignment="1" applyProtection="1">
      <alignment horizontal="left" vertical="center"/>
      <protection hidden="1"/>
    </xf>
    <xf numFmtId="0" fontId="16" fillId="0" borderId="0" xfId="0" applyFont="1" applyAlignment="1" applyProtection="1">
      <alignment horizontal="left" vertical="center" shrinkToFit="1"/>
      <protection hidden="1"/>
    </xf>
    <xf numFmtId="0" fontId="16" fillId="0" borderId="6" xfId="3" applyFont="1" applyBorder="1" applyAlignment="1" applyProtection="1">
      <alignment horizontal="center" vertical="center" shrinkToFit="1"/>
      <protection locked="0" hidden="1"/>
    </xf>
    <xf numFmtId="0" fontId="16" fillId="0" borderId="7" xfId="3" applyFont="1" applyBorder="1" applyAlignment="1" applyProtection="1">
      <alignment horizontal="center" vertical="center" shrinkToFit="1"/>
      <protection locked="0" hidden="1"/>
    </xf>
    <xf numFmtId="0" fontId="16" fillId="0" borderId="8" xfId="3" applyFont="1" applyBorder="1" applyAlignment="1" applyProtection="1">
      <alignment horizontal="center" vertical="center" shrinkToFit="1"/>
      <protection locked="0" hidden="1"/>
    </xf>
    <xf numFmtId="0" fontId="16" fillId="0" borderId="6" xfId="3" applyFont="1" applyBorder="1" applyAlignment="1" applyProtection="1">
      <alignment horizontal="center" vertical="center"/>
      <protection locked="0" hidden="1"/>
    </xf>
    <xf numFmtId="0" fontId="16" fillId="0" borderId="7" xfId="3" applyFont="1" applyBorder="1" applyAlignment="1" applyProtection="1">
      <alignment horizontal="center" vertical="center"/>
      <protection locked="0" hidden="1"/>
    </xf>
    <xf numFmtId="0" fontId="16" fillId="0" borderId="8" xfId="3" applyFont="1" applyBorder="1" applyAlignment="1" applyProtection="1">
      <alignment horizontal="center" vertical="center"/>
      <protection locked="0" hidden="1"/>
    </xf>
    <xf numFmtId="0" fontId="15" fillId="5" borderId="3" xfId="0" applyFont="1" applyFill="1" applyBorder="1" applyAlignment="1" applyProtection="1">
      <alignment horizontal="center" vertical="center"/>
      <protection hidden="1"/>
    </xf>
    <xf numFmtId="0" fontId="15" fillId="6" borderId="3" xfId="0" applyFont="1" applyFill="1" applyBorder="1" applyAlignment="1" applyProtection="1">
      <alignment horizontal="center" vertical="center"/>
      <protection hidden="1"/>
    </xf>
    <xf numFmtId="0" fontId="18" fillId="2" borderId="3" xfId="3" applyFont="1" applyFill="1" applyBorder="1" applyAlignment="1" applyProtection="1">
      <alignment horizontal="center" vertical="center"/>
      <protection hidden="1"/>
    </xf>
    <xf numFmtId="0" fontId="18" fillId="8" borderId="4" xfId="3" applyFont="1" applyFill="1" applyBorder="1" applyAlignment="1">
      <alignment horizontal="center" vertical="center"/>
    </xf>
    <xf numFmtId="0" fontId="18" fillId="8" borderId="14" xfId="3" applyFont="1" applyFill="1" applyBorder="1" applyAlignment="1">
      <alignment horizontal="center" vertical="center"/>
    </xf>
    <xf numFmtId="0" fontId="18" fillId="8" borderId="5" xfId="3" applyFont="1" applyFill="1" applyBorder="1" applyAlignment="1">
      <alignment horizontal="center" vertical="center"/>
    </xf>
    <xf numFmtId="0" fontId="21" fillId="9" borderId="10" xfId="3" applyFont="1" applyFill="1" applyBorder="1" applyAlignment="1" applyProtection="1">
      <alignment horizontal="center" vertical="center"/>
      <protection hidden="1"/>
    </xf>
    <xf numFmtId="0" fontId="21" fillId="9" borderId="1" xfId="3" applyFont="1" applyFill="1" applyBorder="1" applyAlignment="1" applyProtection="1">
      <alignment horizontal="center" vertical="center"/>
      <protection hidden="1"/>
    </xf>
    <xf numFmtId="0" fontId="21" fillId="9" borderId="11" xfId="3" applyFont="1" applyFill="1" applyBorder="1" applyAlignment="1" applyProtection="1">
      <alignment horizontal="center" vertical="center"/>
      <protection hidden="1"/>
    </xf>
    <xf numFmtId="0" fontId="21" fillId="9" borderId="12" xfId="3" applyFont="1" applyFill="1" applyBorder="1" applyAlignment="1" applyProtection="1">
      <alignment horizontal="center" vertical="center"/>
      <protection hidden="1"/>
    </xf>
    <xf numFmtId="0" fontId="21" fillId="9" borderId="15" xfId="3" applyFont="1" applyFill="1" applyBorder="1" applyAlignment="1" applyProtection="1">
      <alignment horizontal="center" vertical="center"/>
      <protection hidden="1"/>
    </xf>
    <xf numFmtId="0" fontId="21" fillId="9" borderId="13" xfId="3" applyFont="1" applyFill="1" applyBorder="1" applyAlignment="1" applyProtection="1">
      <alignment horizontal="center" vertical="center"/>
      <protection hidden="1"/>
    </xf>
    <xf numFmtId="0" fontId="21" fillId="10" borderId="6" xfId="3" applyFont="1" applyFill="1" applyBorder="1" applyAlignment="1" applyProtection="1">
      <alignment horizontal="center" vertical="center"/>
      <protection hidden="1"/>
    </xf>
    <xf numFmtId="0" fontId="21" fillId="10" borderId="7" xfId="3" applyFont="1" applyFill="1" applyBorder="1" applyAlignment="1" applyProtection="1">
      <alignment horizontal="center" vertical="center"/>
      <protection hidden="1"/>
    </xf>
    <xf numFmtId="0" fontId="21" fillId="10" borderId="8" xfId="3" applyFont="1" applyFill="1" applyBorder="1" applyAlignment="1" applyProtection="1">
      <alignment horizontal="center" vertical="center"/>
      <protection hidden="1"/>
    </xf>
    <xf numFmtId="0" fontId="21" fillId="11" borderId="10" xfId="3" applyFont="1" applyFill="1" applyBorder="1" applyAlignment="1" applyProtection="1">
      <alignment horizontal="center" vertical="center" wrapText="1"/>
      <protection hidden="1"/>
    </xf>
    <xf numFmtId="0" fontId="21" fillId="11" borderId="11" xfId="3" applyFont="1" applyFill="1" applyBorder="1" applyAlignment="1" applyProtection="1">
      <alignment horizontal="center" vertical="center" wrapText="1"/>
      <protection hidden="1"/>
    </xf>
    <xf numFmtId="0" fontId="21" fillId="11" borderId="16" xfId="3" applyFont="1" applyFill="1" applyBorder="1" applyAlignment="1" applyProtection="1">
      <alignment horizontal="center" vertical="center" wrapText="1"/>
      <protection hidden="1"/>
    </xf>
    <xf numFmtId="0" fontId="21" fillId="11" borderId="17" xfId="3" applyFont="1" applyFill="1" applyBorder="1" applyAlignment="1" applyProtection="1">
      <alignment horizontal="center" vertical="center" wrapText="1"/>
      <protection hidden="1"/>
    </xf>
    <xf numFmtId="0" fontId="21" fillId="11" borderId="12" xfId="3" applyFont="1" applyFill="1" applyBorder="1" applyAlignment="1" applyProtection="1">
      <alignment horizontal="center" vertical="center" wrapText="1"/>
      <protection hidden="1"/>
    </xf>
    <xf numFmtId="0" fontId="21" fillId="11" borderId="13" xfId="3" applyFont="1" applyFill="1" applyBorder="1" applyAlignment="1" applyProtection="1">
      <alignment horizontal="center" vertical="center" wrapText="1"/>
      <protection hidden="1"/>
    </xf>
    <xf numFmtId="0" fontId="18" fillId="2" borderId="10" xfId="3" applyFont="1" applyFill="1" applyBorder="1" applyAlignment="1" applyProtection="1">
      <alignment horizontal="center" vertical="center"/>
      <protection hidden="1"/>
    </xf>
    <xf numFmtId="0" fontId="18" fillId="2" borderId="11" xfId="3" applyFont="1" applyFill="1" applyBorder="1" applyAlignment="1" applyProtection="1">
      <alignment horizontal="center" vertical="center"/>
      <protection hidden="1"/>
    </xf>
    <xf numFmtId="0" fontId="18" fillId="2" borderId="12" xfId="3" applyFont="1" applyFill="1" applyBorder="1" applyAlignment="1" applyProtection="1">
      <alignment horizontal="center" vertical="center"/>
      <protection hidden="1"/>
    </xf>
    <xf numFmtId="0" fontId="18" fillId="2" borderId="13" xfId="3" applyFont="1" applyFill="1" applyBorder="1" applyAlignment="1" applyProtection="1">
      <alignment horizontal="center" vertical="center"/>
      <protection hidden="1"/>
    </xf>
    <xf numFmtId="0" fontId="4" fillId="15" borderId="0" xfId="6" applyFont="1" applyFill="1" applyAlignment="1">
      <alignment vertical="top"/>
    </xf>
  </cellXfs>
  <cellStyles count="7">
    <cellStyle name="タイトル 2" xfId="6" xr:uid="{6BE1BA03-9D31-4CED-9F4B-E0DEBFF8A7DB}"/>
    <cellStyle name="ハイパーリンク" xfId="2" builtinId="8"/>
    <cellStyle name="桁区切り" xfId="1" builtinId="6"/>
    <cellStyle name="標準" xfId="0" builtinId="0"/>
    <cellStyle name="標準 2" xfId="4" xr:uid="{334E9A73-C091-4DAF-A31D-A9E1CEBD25DE}"/>
    <cellStyle name="標準 2 6" xfId="5" xr:uid="{385A4BC6-715A-4987-ACF1-42EF768F36F5}"/>
    <cellStyle name="標準 5 2" xfId="3" xr:uid="{058115B7-3F2B-4C66-8A15-5DC42EDDF2D6}"/>
  </cellStyles>
  <dxfs count="9">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lor rgb="FFFF0000"/>
      </font>
    </dxf>
    <dxf>
      <fill>
        <patternFill>
          <bgColor theme="0" tint="-0.14996795556505021"/>
        </patternFill>
      </fill>
    </dxf>
    <dxf>
      <fill>
        <patternFill>
          <bgColor theme="0" tint="-0.14996795556505021"/>
        </patternFill>
      </fill>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5568</xdr:colOff>
      <xdr:row>9</xdr:row>
      <xdr:rowOff>0</xdr:rowOff>
    </xdr:from>
    <xdr:to>
      <xdr:col>14</xdr:col>
      <xdr:colOff>277631</xdr:colOff>
      <xdr:row>25</xdr:row>
      <xdr:rowOff>122464</xdr:rowOff>
    </xdr:to>
    <xdr:grpSp>
      <xdr:nvGrpSpPr>
        <xdr:cNvPr id="2" name="グループ化 1">
          <a:extLst>
            <a:ext uri="{FF2B5EF4-FFF2-40B4-BE49-F238E27FC236}">
              <a16:creationId xmlns:a16="http://schemas.microsoft.com/office/drawing/2014/main" id="{F3766949-9E5F-4782-BCEC-C2E10DE9D318}"/>
            </a:ext>
          </a:extLst>
        </xdr:cNvPr>
        <xdr:cNvGrpSpPr/>
      </xdr:nvGrpSpPr>
      <xdr:grpSpPr>
        <a:xfrm>
          <a:off x="357993" y="1962150"/>
          <a:ext cx="9187463" cy="3322864"/>
          <a:chOff x="352950" y="1961029"/>
          <a:chExt cx="9158328" cy="3349759"/>
        </a:xfrm>
      </xdr:grpSpPr>
      <xdr:pic>
        <xdr:nvPicPr>
          <xdr:cNvPr id="3" name="図 2">
            <a:extLst>
              <a:ext uri="{FF2B5EF4-FFF2-40B4-BE49-F238E27FC236}">
                <a16:creationId xmlns:a16="http://schemas.microsoft.com/office/drawing/2014/main" id="{F16D6675-8BDB-4F26-81D3-6BCE32BB497F}"/>
              </a:ext>
            </a:extLst>
          </xdr:cNvPr>
          <xdr:cNvPicPr>
            <a:picLocks noChangeAspect="1"/>
          </xdr:cNvPicPr>
        </xdr:nvPicPr>
        <xdr:blipFill>
          <a:blip xmlns:r="http://schemas.openxmlformats.org/officeDocument/2006/relationships" r:embed="rId1"/>
          <a:stretch>
            <a:fillRect/>
          </a:stretch>
        </xdr:blipFill>
        <xdr:spPr>
          <a:xfrm>
            <a:off x="352950" y="1961029"/>
            <a:ext cx="9158328" cy="3349759"/>
          </a:xfrm>
          <a:prstGeom prst="rect">
            <a:avLst/>
          </a:prstGeom>
        </xdr:spPr>
      </xdr:pic>
      <xdr:grpSp>
        <xdr:nvGrpSpPr>
          <xdr:cNvPr id="4" name="グループ化 3">
            <a:extLst>
              <a:ext uri="{FF2B5EF4-FFF2-40B4-BE49-F238E27FC236}">
                <a16:creationId xmlns:a16="http://schemas.microsoft.com/office/drawing/2014/main" id="{7C2709C5-74A5-4FE2-AA45-E28CE9F5173D}"/>
              </a:ext>
            </a:extLst>
          </xdr:cNvPr>
          <xdr:cNvGrpSpPr/>
        </xdr:nvGrpSpPr>
        <xdr:grpSpPr>
          <a:xfrm>
            <a:off x="5581651" y="2647951"/>
            <a:ext cx="1850650" cy="905995"/>
            <a:chOff x="5602382" y="2644029"/>
            <a:chExt cx="1857373" cy="899271"/>
          </a:xfrm>
        </xdr:grpSpPr>
        <xdr:cxnSp macro="">
          <xdr:nvCxnSpPr>
            <xdr:cNvPr id="5" name="直線コネクタ 4">
              <a:extLst>
                <a:ext uri="{FF2B5EF4-FFF2-40B4-BE49-F238E27FC236}">
                  <a16:creationId xmlns:a16="http://schemas.microsoft.com/office/drawing/2014/main" id="{2C1BE174-0DAE-454C-8338-FF13E7AED329}"/>
                </a:ext>
              </a:extLst>
            </xdr:cNvPr>
            <xdr:cNvCxnSpPr/>
          </xdr:nvCxnSpPr>
          <xdr:spPr>
            <a:xfrm flipH="1" flipV="1">
              <a:off x="5602382" y="2644029"/>
              <a:ext cx="512668" cy="375396"/>
            </a:xfrm>
            <a:prstGeom prst="line">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a:extLst>
                <a:ext uri="{FF2B5EF4-FFF2-40B4-BE49-F238E27FC236}">
                  <a16:creationId xmlns:a16="http://schemas.microsoft.com/office/drawing/2014/main" id="{5B42551F-BD8B-4020-B6F5-1E03A7F7625A}"/>
                </a:ext>
              </a:extLst>
            </xdr:cNvPr>
            <xdr:cNvSpPr txBox="1"/>
          </xdr:nvSpPr>
          <xdr:spPr>
            <a:xfrm>
              <a:off x="5942479" y="2866464"/>
              <a:ext cx="1517276" cy="67683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各列のフィルターで必要な情報だけを抽出</a:t>
              </a:r>
            </a:p>
          </xdr:txBody>
        </xdr:sp>
      </xdr:grpSp>
    </xdr:grpSp>
    <xdr:clientData/>
  </xdr:twoCellAnchor>
  <xdr:twoCellAnchor>
    <xdr:from>
      <xdr:col>0</xdr:col>
      <xdr:colOff>313230</xdr:colOff>
      <xdr:row>35</xdr:row>
      <xdr:rowOff>0</xdr:rowOff>
    </xdr:from>
    <xdr:to>
      <xdr:col>17</xdr:col>
      <xdr:colOff>481853</xdr:colOff>
      <xdr:row>54</xdr:row>
      <xdr:rowOff>136941</xdr:rowOff>
    </xdr:to>
    <xdr:grpSp>
      <xdr:nvGrpSpPr>
        <xdr:cNvPr id="7" name="グループ化 6">
          <a:extLst>
            <a:ext uri="{FF2B5EF4-FFF2-40B4-BE49-F238E27FC236}">
              <a16:creationId xmlns:a16="http://schemas.microsoft.com/office/drawing/2014/main" id="{1FD4E794-116F-4C77-AD52-683F11F28639}"/>
            </a:ext>
          </a:extLst>
        </xdr:cNvPr>
        <xdr:cNvGrpSpPr/>
      </xdr:nvGrpSpPr>
      <xdr:grpSpPr>
        <a:xfrm>
          <a:off x="313230" y="7162800"/>
          <a:ext cx="11493848" cy="3937416"/>
          <a:chOff x="313230" y="9625853"/>
          <a:chExt cx="11452947" cy="3969353"/>
        </a:xfrm>
      </xdr:grpSpPr>
      <xdr:pic>
        <xdr:nvPicPr>
          <xdr:cNvPr id="8" name="図 7">
            <a:extLst>
              <a:ext uri="{FF2B5EF4-FFF2-40B4-BE49-F238E27FC236}">
                <a16:creationId xmlns:a16="http://schemas.microsoft.com/office/drawing/2014/main" id="{19366DCF-8E9A-4DFB-8FE3-DC88DEFB6DD5}"/>
              </a:ext>
            </a:extLst>
          </xdr:cNvPr>
          <xdr:cNvPicPr>
            <a:picLocks noChangeAspect="1"/>
          </xdr:cNvPicPr>
        </xdr:nvPicPr>
        <xdr:blipFill>
          <a:blip xmlns:r="http://schemas.openxmlformats.org/officeDocument/2006/relationships" r:embed="rId2"/>
          <a:stretch>
            <a:fillRect/>
          </a:stretch>
        </xdr:blipFill>
        <xdr:spPr>
          <a:xfrm>
            <a:off x="313230" y="10029265"/>
            <a:ext cx="10287535" cy="3565941"/>
          </a:xfrm>
          <a:prstGeom prst="rect">
            <a:avLst/>
          </a:prstGeom>
        </xdr:spPr>
      </xdr:pic>
      <xdr:sp macro="" textlink="">
        <xdr:nvSpPr>
          <xdr:cNvPr id="9" name="テキスト ボックス 7">
            <a:extLst>
              <a:ext uri="{FF2B5EF4-FFF2-40B4-BE49-F238E27FC236}">
                <a16:creationId xmlns:a16="http://schemas.microsoft.com/office/drawing/2014/main" id="{F1CCE42C-58DB-489E-8D25-665D12817F61}"/>
              </a:ext>
            </a:extLst>
          </xdr:cNvPr>
          <xdr:cNvSpPr txBox="1"/>
        </xdr:nvSpPr>
        <xdr:spPr>
          <a:xfrm>
            <a:off x="347382" y="9625853"/>
            <a:ext cx="2050677" cy="325217"/>
          </a:xfrm>
          <a:prstGeom prst="rect">
            <a:avLst/>
          </a:prstGeom>
          <a:solidFill>
            <a:srgbClr val="FF0000"/>
          </a:solidFill>
          <a:ln w="19050">
            <a:noFill/>
          </a:ln>
        </xdr:spPr>
        <xdr:txBody>
          <a:bodyPr wrap="square"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b="1">
                <a:solidFill>
                  <a:schemeClr val="bg1"/>
                </a:solidFill>
                <a:latin typeface="Meiryo UI" panose="020B0604030504040204" pitchFamily="50" charset="-128"/>
                <a:ea typeface="Meiryo UI" panose="020B0604030504040204" pitchFamily="50" charset="-128"/>
              </a:rPr>
              <a:t>②</a:t>
            </a:r>
            <a:r>
              <a:rPr kumimoji="1" lang="en-US" altLang="ja-JP" sz="1100" b="1">
                <a:solidFill>
                  <a:schemeClr val="bg1"/>
                </a:solidFill>
                <a:latin typeface="Meiryo UI" panose="020B0604030504040204" pitchFamily="50" charset="-128"/>
                <a:ea typeface="Meiryo UI" panose="020B0604030504040204" pitchFamily="50" charset="-128"/>
              </a:rPr>
              <a:t>-1.</a:t>
            </a:r>
            <a:r>
              <a:rPr kumimoji="1" lang="ja-JP" altLang="en-US" sz="1100" b="1">
                <a:solidFill>
                  <a:schemeClr val="bg1"/>
                </a:solidFill>
                <a:latin typeface="Meiryo UI" panose="020B0604030504040204" pitchFamily="50" charset="-128"/>
                <a:ea typeface="Meiryo UI" panose="020B0604030504040204" pitchFamily="50" charset="-128"/>
              </a:rPr>
              <a:t>製品名から調べる場合</a:t>
            </a:r>
            <a:endParaRPr kumimoji="1" lang="en-US" altLang="ja-JP" sz="1100" b="1">
              <a:solidFill>
                <a:schemeClr val="bg1"/>
              </a:solidFill>
              <a:latin typeface="Meiryo UI" panose="020B0604030504040204" pitchFamily="50" charset="-128"/>
              <a:ea typeface="Meiryo UI" panose="020B0604030504040204" pitchFamily="50" charset="-128"/>
            </a:endParaRPr>
          </a:p>
        </xdr:txBody>
      </xdr:sp>
      <xdr:sp macro="" textlink="">
        <xdr:nvSpPr>
          <xdr:cNvPr id="10" name="テキスト ボックス 12">
            <a:extLst>
              <a:ext uri="{FF2B5EF4-FFF2-40B4-BE49-F238E27FC236}">
                <a16:creationId xmlns:a16="http://schemas.microsoft.com/office/drawing/2014/main" id="{0B397F31-8D17-4A58-A445-C1D46A9F073F}"/>
              </a:ext>
            </a:extLst>
          </xdr:cNvPr>
          <xdr:cNvSpPr txBox="1"/>
        </xdr:nvSpPr>
        <xdr:spPr>
          <a:xfrm>
            <a:off x="5759824" y="12183404"/>
            <a:ext cx="6006353" cy="1023870"/>
          </a:xfrm>
          <a:prstGeom prst="rect">
            <a:avLst/>
          </a:prstGeom>
          <a:solidFill>
            <a:schemeClr val="bg1"/>
          </a:solidFill>
          <a:ln w="19050">
            <a:solidFill>
              <a:srgbClr val="FF0000"/>
            </a:solidFill>
          </a:ln>
        </xdr:spPr>
        <xdr:txBody>
          <a:bodyPr wrap="square"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solidFill>
                  <a:schemeClr val="tx1"/>
                </a:solidFill>
                <a:latin typeface="Meiryo UI" panose="020B0604030504040204" pitchFamily="50" charset="-128"/>
                <a:ea typeface="Meiryo UI" panose="020B0604030504040204" pitchFamily="50" charset="-128"/>
              </a:rPr>
              <a:t>調べ方のポイント</a:t>
            </a:r>
            <a:endParaRPr kumimoji="1" lang="en-US" altLang="ja-JP" sz="1100" b="1">
              <a:solidFill>
                <a:schemeClr val="tx1"/>
              </a:solidFill>
              <a:latin typeface="Meiryo UI" panose="020B0604030504040204" pitchFamily="50" charset="-128"/>
              <a:ea typeface="Meiryo UI" panose="020B0604030504040204" pitchFamily="50" charset="-128"/>
            </a:endParaRPr>
          </a:p>
          <a:p>
            <a:r>
              <a:rPr kumimoji="1" lang="ja-JP" altLang="en-US" sz="1100">
                <a:solidFill>
                  <a:schemeClr val="tx1"/>
                </a:solidFill>
                <a:latin typeface="Meiryo UI" panose="020B0604030504040204" pitchFamily="50" charset="-128"/>
                <a:ea typeface="Meiryo UI" panose="020B0604030504040204" pitchFamily="50" charset="-128"/>
              </a:rPr>
              <a:t>各グレードに対応するガラスを調べる場合は</a:t>
            </a:r>
            <a:r>
              <a:rPr kumimoji="1" lang="en-US" altLang="ja-JP" sz="1100">
                <a:solidFill>
                  <a:schemeClr val="tx1"/>
                </a:solidFill>
                <a:latin typeface="Meiryo UI" panose="020B0604030504040204" pitchFamily="50" charset="-128"/>
                <a:ea typeface="Meiryo UI" panose="020B0604030504040204" pitchFamily="50" charset="-128"/>
              </a:rPr>
              <a:t>B</a:t>
            </a:r>
            <a:r>
              <a:rPr kumimoji="1" lang="ja-JP" altLang="en-US" sz="1100">
                <a:solidFill>
                  <a:schemeClr val="tx1"/>
                </a:solidFill>
                <a:latin typeface="Meiryo UI" panose="020B0604030504040204" pitchFamily="50" charset="-128"/>
                <a:ea typeface="Meiryo UI" panose="020B0604030504040204" pitchFamily="50" charset="-128"/>
              </a:rPr>
              <a:t>列の「性能区分」または</a:t>
            </a:r>
            <a:r>
              <a:rPr kumimoji="1" lang="en-US" altLang="ja-JP" sz="1100">
                <a:solidFill>
                  <a:schemeClr val="tx1"/>
                </a:solidFill>
                <a:latin typeface="Meiryo UI" panose="020B0604030504040204" pitchFamily="50" charset="-128"/>
                <a:ea typeface="Meiryo UI" panose="020B0604030504040204" pitchFamily="50" charset="-128"/>
              </a:rPr>
              <a:t>C</a:t>
            </a:r>
            <a:r>
              <a:rPr kumimoji="1" lang="ja-JP" altLang="en-US" sz="1100">
                <a:solidFill>
                  <a:schemeClr val="tx1"/>
                </a:solidFill>
                <a:latin typeface="Meiryo UI" panose="020B0604030504040204" pitchFamily="50" charset="-128"/>
                <a:ea typeface="Meiryo UI" panose="020B0604030504040204" pitchFamily="50" charset="-128"/>
              </a:rPr>
              <a:t>列の「</a:t>
            </a:r>
            <a:r>
              <a:rPr kumimoji="1" lang="en-US" altLang="ja-JP" sz="1100">
                <a:solidFill>
                  <a:schemeClr val="tx1"/>
                </a:solidFill>
                <a:latin typeface="Meiryo UI" panose="020B0604030504040204" pitchFamily="50" charset="-128"/>
                <a:ea typeface="Meiryo UI" panose="020B0604030504040204" pitchFamily="50" charset="-128"/>
              </a:rPr>
              <a:t>Uw</a:t>
            </a:r>
            <a:r>
              <a:rPr kumimoji="1" lang="ja-JP" altLang="en-US" sz="1100">
                <a:solidFill>
                  <a:schemeClr val="tx1"/>
                </a:solidFill>
                <a:latin typeface="Meiryo UI" panose="020B0604030504040204" pitchFamily="50" charset="-128"/>
                <a:ea typeface="Meiryo UI" panose="020B0604030504040204" pitchFamily="50" charset="-128"/>
              </a:rPr>
              <a:t>」でフィルター、</a:t>
            </a:r>
            <a:endParaRPr kumimoji="1" lang="en-US" altLang="ja-JP" sz="1100">
              <a:solidFill>
                <a:schemeClr val="tx1"/>
              </a:solidFill>
              <a:latin typeface="Meiryo UI" panose="020B0604030504040204" pitchFamily="50" charset="-128"/>
              <a:ea typeface="Meiryo UI" panose="020B0604030504040204" pitchFamily="50" charset="-128"/>
            </a:endParaRPr>
          </a:p>
          <a:p>
            <a:r>
              <a:rPr kumimoji="1" lang="ja-JP" altLang="en-US" sz="1100">
                <a:solidFill>
                  <a:schemeClr val="tx1"/>
                </a:solidFill>
                <a:latin typeface="Meiryo UI" panose="020B0604030504040204" pitchFamily="50" charset="-128"/>
                <a:ea typeface="Meiryo UI" panose="020B0604030504040204" pitchFamily="50" charset="-128"/>
              </a:rPr>
              <a:t>利用したいガラスがどのグレードになるか調べる場合は</a:t>
            </a:r>
            <a:r>
              <a:rPr kumimoji="1" lang="en-US" altLang="ja-JP" sz="1100">
                <a:solidFill>
                  <a:schemeClr val="tx1"/>
                </a:solidFill>
                <a:latin typeface="Meiryo UI" panose="020B0604030504040204" pitchFamily="50" charset="-128"/>
                <a:ea typeface="Meiryo UI" panose="020B0604030504040204" pitchFamily="50" charset="-128"/>
              </a:rPr>
              <a:t>E</a:t>
            </a: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P</a:t>
            </a:r>
            <a:r>
              <a:rPr kumimoji="1" lang="ja-JP" altLang="en-US" sz="1100">
                <a:solidFill>
                  <a:schemeClr val="tx1"/>
                </a:solidFill>
                <a:latin typeface="Meiryo UI" panose="020B0604030504040204" pitchFamily="50" charset="-128"/>
                <a:ea typeface="Meiryo UI" panose="020B0604030504040204" pitchFamily="50" charset="-128"/>
              </a:rPr>
              <a:t>列の各ガラス情報でフィルターをかけてください</a:t>
            </a:r>
            <a:endParaRPr kumimoji="1" lang="en-US" altLang="ja-JP" sz="1100">
              <a:solidFill>
                <a:schemeClr val="tx1"/>
              </a:solidFill>
              <a:latin typeface="Meiryo UI" panose="020B0604030504040204" pitchFamily="50" charset="-128"/>
              <a:ea typeface="Meiryo UI" panose="020B0604030504040204" pitchFamily="50" charset="-128"/>
            </a:endParaRPr>
          </a:p>
          <a:p>
            <a:r>
              <a:rPr lang="en-US" altLang="ja-JP" sz="1100">
                <a:solidFill>
                  <a:schemeClr val="tx1"/>
                </a:solidFill>
                <a:latin typeface="Meiryo UI" panose="020B0604030504040204" pitchFamily="50" charset="-128"/>
                <a:ea typeface="Meiryo UI" panose="020B0604030504040204" pitchFamily="50" charset="-128"/>
              </a:rPr>
              <a:t>※B</a:t>
            </a:r>
            <a:r>
              <a:rPr lang="ja-JP" altLang="en-US" sz="1100">
                <a:solidFill>
                  <a:schemeClr val="tx1"/>
                </a:solidFill>
                <a:latin typeface="Meiryo UI" panose="020B0604030504040204" pitchFamily="50" charset="-128"/>
                <a:ea typeface="Meiryo UI" panose="020B0604030504040204" pitchFamily="50" charset="-128"/>
              </a:rPr>
              <a:t>列のフィルターであらかじめ「－」を除外しておくとより見やすくなります</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xnSp macro="">
        <xdr:nvCxnSpPr>
          <xdr:cNvPr id="11" name="直線コネクタ 10">
            <a:extLst>
              <a:ext uri="{FF2B5EF4-FFF2-40B4-BE49-F238E27FC236}">
                <a16:creationId xmlns:a16="http://schemas.microsoft.com/office/drawing/2014/main" id="{987E6C3B-338A-4136-9036-427AA04146BF}"/>
              </a:ext>
            </a:extLst>
          </xdr:cNvPr>
          <xdr:cNvCxnSpPr/>
        </xdr:nvCxnSpPr>
        <xdr:spPr>
          <a:xfrm flipH="1" flipV="1">
            <a:off x="2734237" y="10959353"/>
            <a:ext cx="459439" cy="224117"/>
          </a:xfrm>
          <a:prstGeom prst="line">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6">
            <a:extLst>
              <a:ext uri="{FF2B5EF4-FFF2-40B4-BE49-F238E27FC236}">
                <a16:creationId xmlns:a16="http://schemas.microsoft.com/office/drawing/2014/main" id="{05B9108B-A67A-4947-8358-9CCA28D5F4A1}"/>
              </a:ext>
            </a:extLst>
          </xdr:cNvPr>
          <xdr:cNvSpPr txBox="1"/>
        </xdr:nvSpPr>
        <xdr:spPr>
          <a:xfrm>
            <a:off x="3093676" y="10996644"/>
            <a:ext cx="2072236" cy="325217"/>
          </a:xfrm>
          <a:prstGeom prst="rect">
            <a:avLst/>
          </a:prstGeom>
          <a:solidFill>
            <a:schemeClr val="bg1"/>
          </a:solidFill>
          <a:ln w="19050">
            <a:solidFill>
              <a:srgbClr val="FF0000"/>
            </a:solidFill>
          </a:ln>
        </xdr:spPr>
        <xdr:txBody>
          <a:bodyPr wrap="square"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solidFill>
                  <a:schemeClr val="tx1"/>
                </a:solidFill>
                <a:latin typeface="Meiryo UI" panose="020B0604030504040204" pitchFamily="50" charset="-128"/>
                <a:ea typeface="Meiryo UI" panose="020B0604030504040204" pitchFamily="50" charset="-128"/>
              </a:rPr>
              <a:t>①製品名称と開閉形式を選択</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xnSp macro="">
        <xdr:nvCxnSpPr>
          <xdr:cNvPr id="13" name="直線コネクタ 12">
            <a:extLst>
              <a:ext uri="{FF2B5EF4-FFF2-40B4-BE49-F238E27FC236}">
                <a16:creationId xmlns:a16="http://schemas.microsoft.com/office/drawing/2014/main" id="{85C4C796-58FA-4AF8-927A-B3666D46A9DA}"/>
              </a:ext>
            </a:extLst>
          </xdr:cNvPr>
          <xdr:cNvCxnSpPr/>
        </xdr:nvCxnSpPr>
        <xdr:spPr>
          <a:xfrm flipH="1" flipV="1">
            <a:off x="1501588" y="12573001"/>
            <a:ext cx="544610" cy="242048"/>
          </a:xfrm>
          <a:prstGeom prst="line">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6">
            <a:extLst>
              <a:ext uri="{FF2B5EF4-FFF2-40B4-BE49-F238E27FC236}">
                <a16:creationId xmlns:a16="http://schemas.microsoft.com/office/drawing/2014/main" id="{D4CF4E4C-5CCE-42CD-B03D-6E1D154C2AB2}"/>
              </a:ext>
            </a:extLst>
          </xdr:cNvPr>
          <xdr:cNvSpPr txBox="1"/>
        </xdr:nvSpPr>
        <xdr:spPr>
          <a:xfrm>
            <a:off x="1845342" y="12489368"/>
            <a:ext cx="2614599" cy="558102"/>
          </a:xfrm>
          <a:prstGeom prst="rect">
            <a:avLst/>
          </a:prstGeom>
          <a:solidFill>
            <a:schemeClr val="bg1"/>
          </a:solidFill>
          <a:ln w="19050">
            <a:solidFill>
              <a:srgbClr val="FF0000"/>
            </a:solidFill>
          </a:ln>
        </xdr:spPr>
        <xdr:txBody>
          <a:bodyPr wrap="square"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solidFill>
                  <a:schemeClr val="tx1"/>
                </a:solidFill>
                <a:latin typeface="Meiryo UI" panose="020B0604030504040204" pitchFamily="50" charset="-128"/>
                <a:ea typeface="Meiryo UI" panose="020B0604030504040204" pitchFamily="50" charset="-128"/>
              </a:rPr>
              <a:t>②一覧表の各ガラスと組み合わせた場合の</a:t>
            </a:r>
            <a:endParaRPr lang="en-US" altLang="ja-JP" sz="1100">
              <a:solidFill>
                <a:schemeClr val="tx1"/>
              </a:solidFill>
              <a:latin typeface="Meiryo UI" panose="020B0604030504040204" pitchFamily="50" charset="-128"/>
              <a:ea typeface="Meiryo UI" panose="020B0604030504040204" pitchFamily="50" charset="-128"/>
            </a:endParaRPr>
          </a:p>
          <a:p>
            <a:r>
              <a:rPr lang="ja-JP" altLang="en-US" sz="1100">
                <a:solidFill>
                  <a:schemeClr val="tx1"/>
                </a:solidFill>
                <a:latin typeface="Meiryo UI" panose="020B0604030504040204" pitchFamily="50" charset="-128"/>
                <a:ea typeface="Meiryo UI" panose="020B0604030504040204" pitchFamily="50" charset="-128"/>
              </a:rPr>
              <a:t>開口部グレードが表示されます</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grpSp>
    <xdr:clientData/>
  </xdr:twoCellAnchor>
  <xdr:twoCellAnchor>
    <xdr:from>
      <xdr:col>1</xdr:col>
      <xdr:colOff>0</xdr:colOff>
      <xdr:row>57</xdr:row>
      <xdr:rowOff>0</xdr:rowOff>
    </xdr:from>
    <xdr:to>
      <xdr:col>16</xdr:col>
      <xdr:colOff>40821</xdr:colOff>
      <xdr:row>76</xdr:row>
      <xdr:rowOff>120894</xdr:rowOff>
    </xdr:to>
    <xdr:grpSp>
      <xdr:nvGrpSpPr>
        <xdr:cNvPr id="15" name="グループ化 14">
          <a:extLst>
            <a:ext uri="{FF2B5EF4-FFF2-40B4-BE49-F238E27FC236}">
              <a16:creationId xmlns:a16="http://schemas.microsoft.com/office/drawing/2014/main" id="{3EE73807-B5FD-446B-8B20-B968729B64EF}"/>
            </a:ext>
          </a:extLst>
        </xdr:cNvPr>
        <xdr:cNvGrpSpPr/>
      </xdr:nvGrpSpPr>
      <xdr:grpSpPr>
        <a:xfrm>
          <a:off x="352425" y="11563350"/>
          <a:ext cx="10327821" cy="3921369"/>
          <a:chOff x="347382" y="14063382"/>
          <a:chExt cx="10294204" cy="3953306"/>
        </a:xfrm>
      </xdr:grpSpPr>
      <xdr:pic>
        <xdr:nvPicPr>
          <xdr:cNvPr id="16" name="図 15">
            <a:extLst>
              <a:ext uri="{FF2B5EF4-FFF2-40B4-BE49-F238E27FC236}">
                <a16:creationId xmlns:a16="http://schemas.microsoft.com/office/drawing/2014/main" id="{B6A1E653-7DEE-4EAB-81A4-13A8876F4BD6}"/>
              </a:ext>
            </a:extLst>
          </xdr:cNvPr>
          <xdr:cNvPicPr>
            <a:picLocks noChangeAspect="1"/>
          </xdr:cNvPicPr>
        </xdr:nvPicPr>
        <xdr:blipFill rotWithShape="1">
          <a:blip xmlns:r="http://schemas.openxmlformats.org/officeDocument/2006/relationships" r:embed="rId3"/>
          <a:srcRect l="620"/>
          <a:stretch/>
        </xdr:blipFill>
        <xdr:spPr>
          <a:xfrm>
            <a:off x="347382" y="14466794"/>
            <a:ext cx="10294204" cy="3549894"/>
          </a:xfrm>
          <a:prstGeom prst="rect">
            <a:avLst/>
          </a:prstGeom>
        </xdr:spPr>
      </xdr:pic>
      <xdr:sp macro="" textlink="">
        <xdr:nvSpPr>
          <xdr:cNvPr id="17" name="テキスト ボックス 7">
            <a:extLst>
              <a:ext uri="{FF2B5EF4-FFF2-40B4-BE49-F238E27FC236}">
                <a16:creationId xmlns:a16="http://schemas.microsoft.com/office/drawing/2014/main" id="{14D54057-A91E-47DE-A404-34B34E903B58}"/>
              </a:ext>
            </a:extLst>
          </xdr:cNvPr>
          <xdr:cNvSpPr txBox="1"/>
        </xdr:nvSpPr>
        <xdr:spPr>
          <a:xfrm>
            <a:off x="347382" y="14063382"/>
            <a:ext cx="2050677" cy="325217"/>
          </a:xfrm>
          <a:prstGeom prst="rect">
            <a:avLst/>
          </a:prstGeom>
          <a:solidFill>
            <a:srgbClr val="FF0000"/>
          </a:solidFill>
          <a:ln w="19050">
            <a:noFill/>
          </a:ln>
        </xdr:spPr>
        <xdr:txBody>
          <a:bodyPr wrap="square"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b="1">
                <a:solidFill>
                  <a:schemeClr val="bg1"/>
                </a:solidFill>
                <a:latin typeface="Meiryo UI" panose="020B0604030504040204" pitchFamily="50" charset="-128"/>
                <a:ea typeface="Meiryo UI" panose="020B0604030504040204" pitchFamily="50" charset="-128"/>
              </a:rPr>
              <a:t>②</a:t>
            </a:r>
            <a:r>
              <a:rPr kumimoji="1" lang="en-US" altLang="ja-JP" sz="1100" b="1">
                <a:solidFill>
                  <a:schemeClr val="bg1"/>
                </a:solidFill>
                <a:latin typeface="Meiryo UI" panose="020B0604030504040204" pitchFamily="50" charset="-128"/>
                <a:ea typeface="Meiryo UI" panose="020B0604030504040204" pitchFamily="50" charset="-128"/>
              </a:rPr>
              <a:t>-2.</a:t>
            </a:r>
            <a:r>
              <a:rPr kumimoji="1" lang="ja-JP" altLang="en-US" sz="1100" b="1">
                <a:solidFill>
                  <a:schemeClr val="bg1"/>
                </a:solidFill>
                <a:latin typeface="Meiryo UI" panose="020B0604030504040204" pitchFamily="50" charset="-128"/>
                <a:ea typeface="Meiryo UI" panose="020B0604030504040204" pitchFamily="50" charset="-128"/>
              </a:rPr>
              <a:t>製品型番から調べる場合</a:t>
            </a:r>
            <a:endParaRPr kumimoji="1" lang="en-US" altLang="ja-JP" sz="1100" b="1">
              <a:solidFill>
                <a:schemeClr val="bg1"/>
              </a:solidFill>
              <a:latin typeface="Meiryo UI" panose="020B0604030504040204" pitchFamily="50" charset="-128"/>
              <a:ea typeface="Meiryo UI" panose="020B0604030504040204" pitchFamily="50" charset="-128"/>
            </a:endParaRPr>
          </a:p>
        </xdr:txBody>
      </xdr:sp>
      <xdr:cxnSp macro="">
        <xdr:nvCxnSpPr>
          <xdr:cNvPr id="18" name="直線コネクタ 17">
            <a:extLst>
              <a:ext uri="{FF2B5EF4-FFF2-40B4-BE49-F238E27FC236}">
                <a16:creationId xmlns:a16="http://schemas.microsoft.com/office/drawing/2014/main" id="{4AD667E6-7C88-421D-9C71-C917AD1F8B9C}"/>
              </a:ext>
            </a:extLst>
          </xdr:cNvPr>
          <xdr:cNvCxnSpPr/>
        </xdr:nvCxnSpPr>
        <xdr:spPr>
          <a:xfrm flipH="1">
            <a:off x="2095499" y="16797618"/>
            <a:ext cx="907677" cy="224824"/>
          </a:xfrm>
          <a:prstGeom prst="line">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6">
            <a:extLst>
              <a:ext uri="{FF2B5EF4-FFF2-40B4-BE49-F238E27FC236}">
                <a16:creationId xmlns:a16="http://schemas.microsoft.com/office/drawing/2014/main" id="{1AEC061D-0B0F-4DD5-97B5-2C0A49645C06}"/>
              </a:ext>
            </a:extLst>
          </xdr:cNvPr>
          <xdr:cNvSpPr txBox="1"/>
        </xdr:nvSpPr>
        <xdr:spPr>
          <a:xfrm>
            <a:off x="2847146" y="16667529"/>
            <a:ext cx="3125589" cy="325217"/>
          </a:xfrm>
          <a:prstGeom prst="rect">
            <a:avLst/>
          </a:prstGeom>
          <a:solidFill>
            <a:schemeClr val="bg1"/>
          </a:solidFill>
          <a:ln w="19050">
            <a:solidFill>
              <a:srgbClr val="FF0000"/>
            </a:solidFill>
          </a:ln>
        </xdr:spPr>
        <xdr:txBody>
          <a:bodyPr wrap="square"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solidFill>
                  <a:schemeClr val="tx1"/>
                </a:solidFill>
                <a:latin typeface="Meiryo UI" panose="020B0604030504040204" pitchFamily="50" charset="-128"/>
                <a:ea typeface="Meiryo UI" panose="020B0604030504040204" pitchFamily="50" charset="-128"/>
              </a:rPr>
              <a:t>②製品型番に適合するガラスに「○」が表示されます</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xnSp macro="">
        <xdr:nvCxnSpPr>
          <xdr:cNvPr id="20" name="直線コネクタ 19">
            <a:extLst>
              <a:ext uri="{FF2B5EF4-FFF2-40B4-BE49-F238E27FC236}">
                <a16:creationId xmlns:a16="http://schemas.microsoft.com/office/drawing/2014/main" id="{D0EC470A-8164-43D6-84BE-A0CA1FE0ABF9}"/>
              </a:ext>
            </a:extLst>
          </xdr:cNvPr>
          <xdr:cNvCxnSpPr/>
        </xdr:nvCxnSpPr>
        <xdr:spPr>
          <a:xfrm flipH="1" flipV="1">
            <a:off x="5139019" y="15414812"/>
            <a:ext cx="459439" cy="224117"/>
          </a:xfrm>
          <a:prstGeom prst="line">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6">
            <a:extLst>
              <a:ext uri="{FF2B5EF4-FFF2-40B4-BE49-F238E27FC236}">
                <a16:creationId xmlns:a16="http://schemas.microsoft.com/office/drawing/2014/main" id="{DF92DD9A-8F3F-4EFC-903F-5B130AC45CC7}"/>
              </a:ext>
            </a:extLst>
          </xdr:cNvPr>
          <xdr:cNvSpPr txBox="1"/>
        </xdr:nvSpPr>
        <xdr:spPr>
          <a:xfrm>
            <a:off x="5498458" y="15474515"/>
            <a:ext cx="1415571" cy="325217"/>
          </a:xfrm>
          <a:prstGeom prst="rect">
            <a:avLst/>
          </a:prstGeom>
          <a:solidFill>
            <a:schemeClr val="bg1"/>
          </a:solidFill>
          <a:ln w="19050">
            <a:solidFill>
              <a:srgbClr val="FF0000"/>
            </a:solidFill>
          </a:ln>
        </xdr:spPr>
        <xdr:txBody>
          <a:bodyPr wrap="square"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solidFill>
                  <a:schemeClr val="tx1"/>
                </a:solidFill>
                <a:latin typeface="Meiryo UI" panose="020B0604030504040204" pitchFamily="50" charset="-128"/>
                <a:ea typeface="Meiryo UI" panose="020B0604030504040204" pitchFamily="50" charset="-128"/>
              </a:rPr>
              <a:t>①製品型番を入力</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grpSp>
    <xdr:clientData/>
  </xdr:twoCellAnchor>
  <xdr:twoCellAnchor editAs="oneCell">
    <xdr:from>
      <xdr:col>1</xdr:col>
      <xdr:colOff>1</xdr:colOff>
      <xdr:row>83</xdr:row>
      <xdr:rowOff>0</xdr:rowOff>
    </xdr:from>
    <xdr:to>
      <xdr:col>17</xdr:col>
      <xdr:colOff>123264</xdr:colOff>
      <xdr:row>101</xdr:row>
      <xdr:rowOff>160224</xdr:rowOff>
    </xdr:to>
    <xdr:pic>
      <xdr:nvPicPr>
        <xdr:cNvPr id="22" name="図 21">
          <a:extLst>
            <a:ext uri="{FF2B5EF4-FFF2-40B4-BE49-F238E27FC236}">
              <a16:creationId xmlns:a16="http://schemas.microsoft.com/office/drawing/2014/main" id="{A9E729FD-3E82-4BFA-9D64-C40C10B6BC95}"/>
            </a:ext>
          </a:extLst>
        </xdr:cNvPr>
        <xdr:cNvPicPr>
          <a:picLocks noChangeAspect="1"/>
        </xdr:cNvPicPr>
      </xdr:nvPicPr>
      <xdr:blipFill rotWithShape="1">
        <a:blip xmlns:r="http://schemas.openxmlformats.org/officeDocument/2006/relationships" r:embed="rId4"/>
        <a:srcRect r="10760"/>
        <a:stretch/>
      </xdr:blipFill>
      <xdr:spPr>
        <a:xfrm>
          <a:off x="352426" y="16764000"/>
          <a:ext cx="11096063" cy="3760674"/>
        </a:xfrm>
        <a:prstGeom prst="rect">
          <a:avLst/>
        </a:prstGeom>
      </xdr:spPr>
    </xdr:pic>
    <xdr:clientData/>
  </xdr:twoCellAnchor>
  <xdr:twoCellAnchor editAs="oneCell">
    <xdr:from>
      <xdr:col>8</xdr:col>
      <xdr:colOff>570696</xdr:colOff>
      <xdr:row>91</xdr:row>
      <xdr:rowOff>44825</xdr:rowOff>
    </xdr:from>
    <xdr:to>
      <xdr:col>19</xdr:col>
      <xdr:colOff>596403</xdr:colOff>
      <xdr:row>102</xdr:row>
      <xdr:rowOff>34741</xdr:rowOff>
    </xdr:to>
    <xdr:pic>
      <xdr:nvPicPr>
        <xdr:cNvPr id="23" name="図 22">
          <a:extLst>
            <a:ext uri="{FF2B5EF4-FFF2-40B4-BE49-F238E27FC236}">
              <a16:creationId xmlns:a16="http://schemas.microsoft.com/office/drawing/2014/main" id="{1C2A09B9-07EA-404E-A882-B971372C8E8C}"/>
            </a:ext>
          </a:extLst>
        </xdr:cNvPr>
        <xdr:cNvPicPr>
          <a:picLocks noChangeAspect="1"/>
        </xdr:cNvPicPr>
      </xdr:nvPicPr>
      <xdr:blipFill rotWithShape="1">
        <a:blip xmlns:r="http://schemas.openxmlformats.org/officeDocument/2006/relationships" r:embed="rId5"/>
        <a:srcRect t="12824" b="33473"/>
        <a:stretch/>
      </xdr:blipFill>
      <xdr:spPr>
        <a:xfrm>
          <a:off x="5723721" y="18409025"/>
          <a:ext cx="7569507" cy="2190191"/>
        </a:xfrm>
        <a:prstGeom prst="rect">
          <a:avLst/>
        </a:prstGeom>
        <a:ln w="19050">
          <a:solidFill>
            <a:srgbClr val="FF0000"/>
          </a:solidFill>
        </a:ln>
      </xdr:spPr>
    </xdr:pic>
    <xdr:clientData/>
  </xdr:twoCellAnchor>
  <xdr:twoCellAnchor>
    <xdr:from>
      <xdr:col>12</xdr:col>
      <xdr:colOff>313765</xdr:colOff>
      <xdr:row>81</xdr:row>
      <xdr:rowOff>112059</xdr:rowOff>
    </xdr:from>
    <xdr:to>
      <xdr:col>13</xdr:col>
      <xdr:colOff>22412</xdr:colOff>
      <xdr:row>82</xdr:row>
      <xdr:rowOff>190500</xdr:rowOff>
    </xdr:to>
    <xdr:cxnSp macro="">
      <xdr:nvCxnSpPr>
        <xdr:cNvPr id="24" name="直線コネクタ 23">
          <a:extLst>
            <a:ext uri="{FF2B5EF4-FFF2-40B4-BE49-F238E27FC236}">
              <a16:creationId xmlns:a16="http://schemas.microsoft.com/office/drawing/2014/main" id="{FF7F3E0E-F65F-4F66-A350-65E904FC8850}"/>
            </a:ext>
          </a:extLst>
        </xdr:cNvPr>
        <xdr:cNvCxnSpPr/>
      </xdr:nvCxnSpPr>
      <xdr:spPr>
        <a:xfrm flipH="1">
          <a:off x="8209990" y="16476009"/>
          <a:ext cx="394447" cy="278466"/>
        </a:xfrm>
        <a:prstGeom prst="line">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605970</xdr:colOff>
      <xdr:row>80</xdr:row>
      <xdr:rowOff>149350</xdr:rowOff>
    </xdr:from>
    <xdr:to>
      <xdr:col>15</xdr:col>
      <xdr:colOff>179295</xdr:colOff>
      <xdr:row>82</xdr:row>
      <xdr:rowOff>71156</xdr:rowOff>
    </xdr:to>
    <xdr:sp macro="" textlink="">
      <xdr:nvSpPr>
        <xdr:cNvPr id="25" name="テキスト ボックス 6">
          <a:extLst>
            <a:ext uri="{FF2B5EF4-FFF2-40B4-BE49-F238E27FC236}">
              <a16:creationId xmlns:a16="http://schemas.microsoft.com/office/drawing/2014/main" id="{CC042104-5458-497E-9FB8-18CCD8A33108}"/>
            </a:ext>
          </a:extLst>
        </xdr:cNvPr>
        <xdr:cNvSpPr txBox="1"/>
      </xdr:nvSpPr>
      <xdr:spPr>
        <a:xfrm>
          <a:off x="8502195" y="16313275"/>
          <a:ext cx="1630725" cy="321856"/>
        </a:xfrm>
        <a:prstGeom prst="rect">
          <a:avLst/>
        </a:prstGeom>
        <a:solidFill>
          <a:schemeClr val="bg1"/>
        </a:solidFill>
        <a:ln w="19050">
          <a:solidFill>
            <a:srgbClr val="FF0000"/>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solidFill>
                <a:schemeClr val="tx1"/>
              </a:solidFill>
              <a:latin typeface="Meiryo UI" panose="020B0604030504040204" pitchFamily="50" charset="-128"/>
              <a:ea typeface="Meiryo UI" panose="020B0604030504040204" pitchFamily="50" charset="-128"/>
            </a:rPr>
            <a:t>①地域と建て方を選択</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4</xdr:col>
      <xdr:colOff>174812</xdr:colOff>
      <xdr:row>90</xdr:row>
      <xdr:rowOff>174812</xdr:rowOff>
    </xdr:from>
    <xdr:to>
      <xdr:col>4</xdr:col>
      <xdr:colOff>324970</xdr:colOff>
      <xdr:row>93</xdr:row>
      <xdr:rowOff>22412</xdr:rowOff>
    </xdr:to>
    <xdr:cxnSp macro="">
      <xdr:nvCxnSpPr>
        <xdr:cNvPr id="26" name="直線コネクタ 25">
          <a:extLst>
            <a:ext uri="{FF2B5EF4-FFF2-40B4-BE49-F238E27FC236}">
              <a16:creationId xmlns:a16="http://schemas.microsoft.com/office/drawing/2014/main" id="{34DB24D8-CF35-4614-A0CD-E45DBE53B3B1}"/>
            </a:ext>
          </a:extLst>
        </xdr:cNvPr>
        <xdr:cNvCxnSpPr/>
      </xdr:nvCxnSpPr>
      <xdr:spPr>
        <a:xfrm flipH="1" flipV="1">
          <a:off x="2584637" y="18338987"/>
          <a:ext cx="150158" cy="447675"/>
        </a:xfrm>
        <a:prstGeom prst="line">
          <a:avLst/>
        </a:prstGeom>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7576</xdr:colOff>
      <xdr:row>92</xdr:row>
      <xdr:rowOff>133662</xdr:rowOff>
    </xdr:from>
    <xdr:to>
      <xdr:col>6</xdr:col>
      <xdr:colOff>414618</xdr:colOff>
      <xdr:row>95</xdr:row>
      <xdr:rowOff>78441</xdr:rowOff>
    </xdr:to>
    <xdr:sp macro="" textlink="">
      <xdr:nvSpPr>
        <xdr:cNvPr id="27" name="テキスト ボックス 6">
          <a:extLst>
            <a:ext uri="{FF2B5EF4-FFF2-40B4-BE49-F238E27FC236}">
              <a16:creationId xmlns:a16="http://schemas.microsoft.com/office/drawing/2014/main" id="{7DD2CE42-633E-4189-8306-1DA7C8B34853}"/>
            </a:ext>
          </a:extLst>
        </xdr:cNvPr>
        <xdr:cNvSpPr txBox="1"/>
      </xdr:nvSpPr>
      <xdr:spPr>
        <a:xfrm>
          <a:off x="1731601" y="18697887"/>
          <a:ext cx="2464442" cy="544854"/>
        </a:xfrm>
        <a:prstGeom prst="rect">
          <a:avLst/>
        </a:prstGeom>
        <a:solidFill>
          <a:schemeClr val="bg1"/>
        </a:solidFill>
        <a:ln w="19050">
          <a:solidFill>
            <a:srgbClr val="FF0000"/>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solidFill>
                <a:schemeClr val="tx1"/>
              </a:solidFill>
              <a:latin typeface="Meiryo UI" panose="020B0604030504040204" pitchFamily="50" charset="-128"/>
              <a:ea typeface="Meiryo UI" panose="020B0604030504040204" pitchFamily="50" charset="-128"/>
            </a:rPr>
            <a:t>②性能区分、開閉形式、ガラス仕様、</a:t>
          </a:r>
          <a:endParaRPr lang="en-US" altLang="ja-JP" sz="1100">
            <a:solidFill>
              <a:schemeClr val="tx1"/>
            </a:solidFill>
            <a:latin typeface="Meiryo UI" panose="020B0604030504040204" pitchFamily="50" charset="-128"/>
            <a:ea typeface="Meiryo UI" panose="020B0604030504040204" pitchFamily="50" charset="-128"/>
          </a:endParaRPr>
        </a:p>
        <a:p>
          <a:r>
            <a:rPr lang="ja-JP" altLang="en-US" sz="1100">
              <a:solidFill>
                <a:schemeClr val="tx1"/>
              </a:solidFill>
              <a:latin typeface="Meiryo UI" panose="020B0604030504040204" pitchFamily="50" charset="-128"/>
              <a:ea typeface="Meiryo UI" panose="020B0604030504040204" pitchFamily="50" charset="-128"/>
            </a:rPr>
            <a:t>製品サイズ（</a:t>
          </a:r>
          <a:r>
            <a:rPr lang="en-US" altLang="ja-JP" sz="1100">
              <a:solidFill>
                <a:schemeClr val="tx1"/>
              </a:solidFill>
              <a:latin typeface="Meiryo UI" panose="020B0604030504040204" pitchFamily="50" charset="-128"/>
              <a:ea typeface="Meiryo UI" panose="020B0604030504040204" pitchFamily="50" charset="-128"/>
            </a:rPr>
            <a:t>mm</a:t>
          </a:r>
          <a:r>
            <a:rPr lang="ja-JP" altLang="en-US" sz="1100">
              <a:solidFill>
                <a:schemeClr val="tx1"/>
              </a:solidFill>
              <a:latin typeface="Meiryo UI" panose="020B0604030504040204" pitchFamily="50" charset="-128"/>
              <a:ea typeface="Meiryo UI" panose="020B0604030504040204" pitchFamily="50" charset="-128"/>
            </a:rPr>
            <a:t>）を入力</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11</xdr:col>
      <xdr:colOff>272034</xdr:colOff>
      <xdr:row>98</xdr:row>
      <xdr:rowOff>39532</xdr:rowOff>
    </xdr:from>
    <xdr:to>
      <xdr:col>17</xdr:col>
      <xdr:colOff>100853</xdr:colOff>
      <xdr:row>100</xdr:row>
      <xdr:rowOff>186018</xdr:rowOff>
    </xdr:to>
    <xdr:sp macro="" textlink="">
      <xdr:nvSpPr>
        <xdr:cNvPr id="28" name="テキスト ボックス 6">
          <a:extLst>
            <a:ext uri="{FF2B5EF4-FFF2-40B4-BE49-F238E27FC236}">
              <a16:creationId xmlns:a16="http://schemas.microsoft.com/office/drawing/2014/main" id="{C722528B-09D3-43CA-8D94-FBACCB83196B}"/>
            </a:ext>
          </a:extLst>
        </xdr:cNvPr>
        <xdr:cNvSpPr txBox="1"/>
      </xdr:nvSpPr>
      <xdr:spPr>
        <a:xfrm>
          <a:off x="7482459" y="19803907"/>
          <a:ext cx="3943619" cy="546536"/>
        </a:xfrm>
        <a:prstGeom prst="rect">
          <a:avLst/>
        </a:prstGeom>
        <a:solidFill>
          <a:schemeClr val="bg1"/>
        </a:solidFill>
        <a:ln w="19050">
          <a:solidFill>
            <a:srgbClr val="FF0000"/>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solidFill>
                <a:schemeClr val="tx1"/>
              </a:solidFill>
              <a:latin typeface="Meiryo UI" panose="020B0604030504040204" pitchFamily="50" charset="-128"/>
              <a:ea typeface="Meiryo UI" panose="020B0604030504040204" pitchFamily="50" charset="-128"/>
            </a:rPr>
            <a:t>③各補助事業ことのグレードと</a:t>
          </a:r>
          <a:r>
            <a:rPr lang="en-US" altLang="ja-JP" sz="1100">
              <a:solidFill>
                <a:schemeClr val="tx1"/>
              </a:solidFill>
              <a:latin typeface="Meiryo UI" panose="020B0604030504040204" pitchFamily="50" charset="-128"/>
              <a:ea typeface="Meiryo UI" panose="020B0604030504040204" pitchFamily="50" charset="-128"/>
            </a:rPr>
            <a:t>1</a:t>
          </a:r>
          <a:r>
            <a:rPr lang="ja-JP" altLang="en-US" sz="1100">
              <a:solidFill>
                <a:schemeClr val="tx1"/>
              </a:solidFill>
              <a:latin typeface="Meiryo UI" panose="020B0604030504040204" pitchFamily="50" charset="-128"/>
              <a:ea typeface="Meiryo UI" panose="020B0604030504040204" pitchFamily="50" charset="-128"/>
            </a:rPr>
            <a:t>箇所あたりの補助額を確認できます</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19</xdr:col>
      <xdr:colOff>467591</xdr:colOff>
      <xdr:row>34</xdr:row>
      <xdr:rowOff>200024</xdr:rowOff>
    </xdr:from>
    <xdr:to>
      <xdr:col>31</xdr:col>
      <xdr:colOff>36801</xdr:colOff>
      <xdr:row>67</xdr:row>
      <xdr:rowOff>138544</xdr:rowOff>
    </xdr:to>
    <xdr:grpSp>
      <xdr:nvGrpSpPr>
        <xdr:cNvPr id="29" name="グループ化 28">
          <a:extLst>
            <a:ext uri="{FF2B5EF4-FFF2-40B4-BE49-F238E27FC236}">
              <a16:creationId xmlns:a16="http://schemas.microsoft.com/office/drawing/2014/main" id="{9EC0D0DD-7633-4614-94A1-26D7B4E0BD20}"/>
            </a:ext>
          </a:extLst>
        </xdr:cNvPr>
        <xdr:cNvGrpSpPr/>
      </xdr:nvGrpSpPr>
      <xdr:grpSpPr>
        <a:xfrm>
          <a:off x="13164416" y="7162799"/>
          <a:ext cx="7798810" cy="6539345"/>
          <a:chOff x="13278716" y="7412182"/>
          <a:chExt cx="7881937" cy="6788727"/>
        </a:xfrm>
      </xdr:grpSpPr>
      <xdr:pic>
        <xdr:nvPicPr>
          <xdr:cNvPr id="30" name="図 29">
            <a:extLst>
              <a:ext uri="{FF2B5EF4-FFF2-40B4-BE49-F238E27FC236}">
                <a16:creationId xmlns:a16="http://schemas.microsoft.com/office/drawing/2014/main" id="{E94AFDB3-14B1-41B4-97CF-592429E72924}"/>
              </a:ext>
            </a:extLst>
          </xdr:cNvPr>
          <xdr:cNvPicPr>
            <a:picLocks noChangeAspect="1"/>
          </xdr:cNvPicPr>
        </xdr:nvPicPr>
        <xdr:blipFill>
          <a:blip xmlns:r="http://schemas.openxmlformats.org/officeDocument/2006/relationships" r:embed="rId6"/>
          <a:stretch>
            <a:fillRect/>
          </a:stretch>
        </xdr:blipFill>
        <xdr:spPr>
          <a:xfrm>
            <a:off x="13278716" y="7994505"/>
            <a:ext cx="7772466" cy="2662394"/>
          </a:xfrm>
          <a:prstGeom prst="rect">
            <a:avLst/>
          </a:prstGeom>
        </xdr:spPr>
      </xdr:pic>
      <xdr:pic>
        <xdr:nvPicPr>
          <xdr:cNvPr id="31" name="図 30">
            <a:extLst>
              <a:ext uri="{FF2B5EF4-FFF2-40B4-BE49-F238E27FC236}">
                <a16:creationId xmlns:a16="http://schemas.microsoft.com/office/drawing/2014/main" id="{C4FB53D5-69C3-403A-98A2-70E1E007995F}"/>
              </a:ext>
            </a:extLst>
          </xdr:cNvPr>
          <xdr:cNvPicPr>
            <a:picLocks noChangeAspect="1"/>
          </xdr:cNvPicPr>
        </xdr:nvPicPr>
        <xdr:blipFill>
          <a:blip xmlns:r="http://schemas.openxmlformats.org/officeDocument/2006/relationships" r:embed="rId7"/>
          <a:stretch>
            <a:fillRect/>
          </a:stretch>
        </xdr:blipFill>
        <xdr:spPr>
          <a:xfrm>
            <a:off x="14245589" y="10964148"/>
            <a:ext cx="6915064" cy="3201164"/>
          </a:xfrm>
          <a:prstGeom prst="rect">
            <a:avLst/>
          </a:prstGeom>
        </xdr:spPr>
      </xdr:pic>
      <xdr:sp macro="" textlink="">
        <xdr:nvSpPr>
          <xdr:cNvPr id="32" name="正方形/長方形 31">
            <a:extLst>
              <a:ext uri="{FF2B5EF4-FFF2-40B4-BE49-F238E27FC236}">
                <a16:creationId xmlns:a16="http://schemas.microsoft.com/office/drawing/2014/main" id="{8747526A-B8D2-4ADE-9436-088D46B8F59E}"/>
              </a:ext>
            </a:extLst>
          </xdr:cNvPr>
          <xdr:cNvSpPr/>
        </xdr:nvSpPr>
        <xdr:spPr>
          <a:xfrm>
            <a:off x="14955904" y="13830506"/>
            <a:ext cx="1086515" cy="37040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3" name="テキスト ボックス 7">
            <a:extLst>
              <a:ext uri="{FF2B5EF4-FFF2-40B4-BE49-F238E27FC236}">
                <a16:creationId xmlns:a16="http://schemas.microsoft.com/office/drawing/2014/main" id="{AEBEEA50-8149-46BD-82E7-0F8B0454AA7D}"/>
              </a:ext>
            </a:extLst>
          </xdr:cNvPr>
          <xdr:cNvSpPr txBox="1"/>
        </xdr:nvSpPr>
        <xdr:spPr>
          <a:xfrm>
            <a:off x="13285785" y="7412182"/>
            <a:ext cx="3699640" cy="332666"/>
          </a:xfrm>
          <a:prstGeom prst="rect">
            <a:avLst/>
          </a:prstGeom>
          <a:solidFill>
            <a:schemeClr val="tx1">
              <a:lumMod val="65000"/>
              <a:lumOff val="35000"/>
            </a:schemeClr>
          </a:solidFill>
          <a:ln w="19050">
            <a:no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b="1">
                <a:solidFill>
                  <a:schemeClr val="bg1"/>
                </a:solidFill>
                <a:latin typeface="Meiryo UI" panose="020B0604030504040204" pitchFamily="50" charset="-128"/>
                <a:ea typeface="Meiryo UI" panose="020B0604030504040204" pitchFamily="50" charset="-128"/>
              </a:rPr>
              <a:t>補足）ガラス仕様の要件がガラス構成基準の場合</a:t>
            </a:r>
            <a:endParaRPr kumimoji="1" lang="en-US" altLang="ja-JP" sz="1100" b="1">
              <a:solidFill>
                <a:schemeClr val="bg1"/>
              </a:solidFill>
              <a:latin typeface="Meiryo UI" panose="020B0604030504040204" pitchFamily="50" charset="-128"/>
              <a:ea typeface="Meiryo UI" panose="020B0604030504040204" pitchFamily="50" charset="-128"/>
            </a:endParaRPr>
          </a:p>
        </xdr:txBody>
      </xdr:sp>
      <xdr:grpSp>
        <xdr:nvGrpSpPr>
          <xdr:cNvPr id="34" name="グループ化 33">
            <a:extLst>
              <a:ext uri="{FF2B5EF4-FFF2-40B4-BE49-F238E27FC236}">
                <a16:creationId xmlns:a16="http://schemas.microsoft.com/office/drawing/2014/main" id="{C7528F62-7EF2-478C-82A1-9DB9081ABAD0}"/>
              </a:ext>
            </a:extLst>
          </xdr:cNvPr>
          <xdr:cNvGrpSpPr/>
        </xdr:nvGrpSpPr>
        <xdr:grpSpPr>
          <a:xfrm>
            <a:off x="14282521" y="9439430"/>
            <a:ext cx="4096583" cy="1119487"/>
            <a:chOff x="14417610" y="9473046"/>
            <a:chExt cx="4087414" cy="1119892"/>
          </a:xfrm>
        </xdr:grpSpPr>
        <xdr:cxnSp macro="">
          <xdr:nvCxnSpPr>
            <xdr:cNvPr id="37" name="直線コネクタ 36">
              <a:extLst>
                <a:ext uri="{FF2B5EF4-FFF2-40B4-BE49-F238E27FC236}">
                  <a16:creationId xmlns:a16="http://schemas.microsoft.com/office/drawing/2014/main" id="{A90A863D-0734-4DD5-AA4C-89B2096863DE}"/>
                </a:ext>
              </a:extLst>
            </xdr:cNvPr>
            <xdr:cNvCxnSpPr/>
          </xdr:nvCxnSpPr>
          <xdr:spPr>
            <a:xfrm flipV="1">
              <a:off x="16587107" y="9473046"/>
              <a:ext cx="420584" cy="487383"/>
            </a:xfrm>
            <a:prstGeom prst="line">
              <a:avLst/>
            </a:prstGeom>
            <a:solidFill>
              <a:srgbClr val="FF0000"/>
            </a:solidFill>
            <a:ln w="19050">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8">
              <a:extLst>
                <a:ext uri="{FF2B5EF4-FFF2-40B4-BE49-F238E27FC236}">
                  <a16:creationId xmlns:a16="http://schemas.microsoft.com/office/drawing/2014/main" id="{4868677E-40CB-4735-AC2F-D1A102A41C85}"/>
                </a:ext>
              </a:extLst>
            </xdr:cNvPr>
            <xdr:cNvSpPr txBox="1"/>
          </xdr:nvSpPr>
          <xdr:spPr>
            <a:xfrm>
              <a:off x="14417610" y="9774866"/>
              <a:ext cx="4087414" cy="818072"/>
            </a:xfrm>
            <a:prstGeom prst="rect">
              <a:avLst/>
            </a:prstGeom>
            <a:solidFill>
              <a:srgbClr val="FF0000"/>
            </a:solidFill>
            <a:ln w="19050">
              <a:solidFill>
                <a:srgbClr val="FF0000"/>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solidFill>
                    <a:schemeClr val="bg1"/>
                  </a:solidFill>
                  <a:latin typeface="Meiryo UI" panose="020B0604030504040204" pitchFamily="50" charset="-128"/>
                  <a:ea typeface="Meiryo UI" panose="020B0604030504040204" pitchFamily="50" charset="-128"/>
                </a:rPr>
                <a:t>このシートはガラス仕様の要件が「ガラス中央部の熱貫流率」基準で登録されている製品が対象です。ガラス構成の基準で登録されている製品を選択した場合はこのようなメッセージが表示されます。</a:t>
              </a:r>
              <a:endParaRPr kumimoji="1" lang="ja-JP" altLang="en-US" sz="1100">
                <a:solidFill>
                  <a:schemeClr val="bg1"/>
                </a:solidFill>
                <a:latin typeface="Meiryo UI" panose="020B0604030504040204" pitchFamily="50" charset="-128"/>
                <a:ea typeface="Meiryo UI" panose="020B0604030504040204" pitchFamily="50" charset="-128"/>
              </a:endParaRPr>
            </a:p>
          </xdr:txBody>
        </xdr:sp>
      </xdr:grpSp>
      <xdr:sp macro="" textlink="">
        <xdr:nvSpPr>
          <xdr:cNvPr id="35" name="正方形/長方形 34">
            <a:extLst>
              <a:ext uri="{FF2B5EF4-FFF2-40B4-BE49-F238E27FC236}">
                <a16:creationId xmlns:a16="http://schemas.microsoft.com/office/drawing/2014/main" id="{85B424A3-9316-46E2-8405-7371F9B7AE8D}"/>
              </a:ext>
            </a:extLst>
          </xdr:cNvPr>
          <xdr:cNvSpPr/>
        </xdr:nvSpPr>
        <xdr:spPr>
          <a:xfrm>
            <a:off x="18984856" y="11267415"/>
            <a:ext cx="1749956" cy="273680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6" name="テキスト ボックス 8">
            <a:extLst>
              <a:ext uri="{FF2B5EF4-FFF2-40B4-BE49-F238E27FC236}">
                <a16:creationId xmlns:a16="http://schemas.microsoft.com/office/drawing/2014/main" id="{1B36AFD8-9C50-4A99-A09B-70B6AEDE1A9C}"/>
              </a:ext>
            </a:extLst>
          </xdr:cNvPr>
          <xdr:cNvSpPr txBox="1"/>
        </xdr:nvSpPr>
        <xdr:spPr>
          <a:xfrm>
            <a:off x="15599971" y="12419706"/>
            <a:ext cx="3053997" cy="816354"/>
          </a:xfrm>
          <a:prstGeom prst="rect">
            <a:avLst/>
          </a:prstGeom>
          <a:solidFill>
            <a:srgbClr val="FF0000"/>
          </a:solidFill>
          <a:ln w="19050">
            <a:solidFill>
              <a:srgbClr val="FF0000"/>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solidFill>
                  <a:schemeClr val="bg1"/>
                </a:solidFill>
                <a:latin typeface="Meiryo UI" panose="020B0604030504040204" pitchFamily="50" charset="-128"/>
                <a:ea typeface="Meiryo UI" panose="020B0604030504040204" pitchFamily="50" charset="-128"/>
              </a:rPr>
              <a:t>ガラス構成基準の製品については「対象製品リスト」シートのガラス仕様の要件に記載のガラス構成で対応可否およびグレードを判断してください。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16</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6D0E29DB-3A25-40EA-AE35-C9513594198F}"/>
            </a:ext>
          </a:extLst>
        </xdr:cNvPr>
        <xdr:cNvSpPr txBox="1"/>
      </xdr:nvSpPr>
      <xdr:spPr>
        <a:xfrm>
          <a:off x="21031200"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68246F61-7E8E-4FC2-8256-B5449641F67A}"/>
            </a:ext>
          </a:extLst>
        </xdr:cNvPr>
        <xdr:cNvSpPr txBox="1"/>
      </xdr:nvSpPr>
      <xdr:spPr>
        <a:xfrm>
          <a:off x="21031200"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8</xdr:row>
      <xdr:rowOff>0</xdr:rowOff>
    </xdr:from>
    <xdr:ext cx="184731" cy="264560"/>
    <xdr:sp macro="" textlink="">
      <xdr:nvSpPr>
        <xdr:cNvPr id="4" name="テキスト ボックス 3">
          <a:extLst>
            <a:ext uri="{FF2B5EF4-FFF2-40B4-BE49-F238E27FC236}">
              <a16:creationId xmlns:a16="http://schemas.microsoft.com/office/drawing/2014/main" id="{BC721307-E1A2-4F90-BF05-3D81797E0307}"/>
            </a:ext>
          </a:extLst>
        </xdr:cNvPr>
        <xdr:cNvSpPr txBox="1"/>
      </xdr:nvSpPr>
      <xdr:spPr>
        <a:xfrm>
          <a:off x="979344"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8</xdr:row>
      <xdr:rowOff>0</xdr:rowOff>
    </xdr:from>
    <xdr:ext cx="184731" cy="264560"/>
    <xdr:sp macro="" textlink="">
      <xdr:nvSpPr>
        <xdr:cNvPr id="5" name="テキスト ボックス 4">
          <a:extLst>
            <a:ext uri="{FF2B5EF4-FFF2-40B4-BE49-F238E27FC236}">
              <a16:creationId xmlns:a16="http://schemas.microsoft.com/office/drawing/2014/main" id="{8A745B70-B22A-446C-AAD5-0ECEC562312E}"/>
            </a:ext>
          </a:extLst>
        </xdr:cNvPr>
        <xdr:cNvSpPr txBox="1"/>
      </xdr:nvSpPr>
      <xdr:spPr>
        <a:xfrm>
          <a:off x="979344"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6" name="テキスト ボックス 5">
          <a:extLst>
            <a:ext uri="{FF2B5EF4-FFF2-40B4-BE49-F238E27FC236}">
              <a16:creationId xmlns:a16="http://schemas.microsoft.com/office/drawing/2014/main" id="{3BBFD2E5-BFD6-4EE0-A135-0C12F0E20F60}"/>
            </a:ext>
          </a:extLst>
        </xdr:cNvPr>
        <xdr:cNvSpPr txBox="1"/>
      </xdr:nvSpPr>
      <xdr:spPr>
        <a:xfrm>
          <a:off x="21031200"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7" name="テキスト ボックス 6">
          <a:extLst>
            <a:ext uri="{FF2B5EF4-FFF2-40B4-BE49-F238E27FC236}">
              <a16:creationId xmlns:a16="http://schemas.microsoft.com/office/drawing/2014/main" id="{6776EEA9-A47C-4ECB-B176-CD34F76CCF6A}"/>
            </a:ext>
          </a:extLst>
        </xdr:cNvPr>
        <xdr:cNvSpPr txBox="1"/>
      </xdr:nvSpPr>
      <xdr:spPr>
        <a:xfrm>
          <a:off x="21031200"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970</xdr:row>
      <xdr:rowOff>0</xdr:rowOff>
    </xdr:from>
    <xdr:ext cx="184731" cy="264560"/>
    <xdr:sp macro="" textlink="">
      <xdr:nvSpPr>
        <xdr:cNvPr id="8" name="テキスト ボックス 7">
          <a:extLst>
            <a:ext uri="{FF2B5EF4-FFF2-40B4-BE49-F238E27FC236}">
              <a16:creationId xmlns:a16="http://schemas.microsoft.com/office/drawing/2014/main" id="{2575154E-9EFD-4A44-9D06-9D8E942FE5F7}"/>
            </a:ext>
          </a:extLst>
        </xdr:cNvPr>
        <xdr:cNvSpPr txBox="1"/>
      </xdr:nvSpPr>
      <xdr:spPr>
        <a:xfrm>
          <a:off x="979344"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970</xdr:row>
      <xdr:rowOff>0</xdr:rowOff>
    </xdr:from>
    <xdr:ext cx="184731" cy="264560"/>
    <xdr:sp macro="" textlink="">
      <xdr:nvSpPr>
        <xdr:cNvPr id="9" name="テキスト ボックス 8">
          <a:extLst>
            <a:ext uri="{FF2B5EF4-FFF2-40B4-BE49-F238E27FC236}">
              <a16:creationId xmlns:a16="http://schemas.microsoft.com/office/drawing/2014/main" id="{F0A8B4B7-4D32-4308-8241-CD6E629AB50A}"/>
            </a:ext>
          </a:extLst>
        </xdr:cNvPr>
        <xdr:cNvSpPr txBox="1"/>
      </xdr:nvSpPr>
      <xdr:spPr>
        <a:xfrm>
          <a:off x="979344"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0" name="テキスト ボックス 9">
          <a:extLst>
            <a:ext uri="{FF2B5EF4-FFF2-40B4-BE49-F238E27FC236}">
              <a16:creationId xmlns:a16="http://schemas.microsoft.com/office/drawing/2014/main" id="{FAB09D8D-CB60-4358-9A4B-5EB778B4AE64}"/>
            </a:ext>
          </a:extLst>
        </xdr:cNvPr>
        <xdr:cNvSpPr txBox="1"/>
      </xdr:nvSpPr>
      <xdr:spPr>
        <a:xfrm>
          <a:off x="21031200"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1" name="テキスト ボックス 10">
          <a:extLst>
            <a:ext uri="{FF2B5EF4-FFF2-40B4-BE49-F238E27FC236}">
              <a16:creationId xmlns:a16="http://schemas.microsoft.com/office/drawing/2014/main" id="{6D28F0FB-EA4D-4DC5-B8B3-2C205C038509}"/>
            </a:ext>
          </a:extLst>
        </xdr:cNvPr>
        <xdr:cNvSpPr txBox="1"/>
      </xdr:nvSpPr>
      <xdr:spPr>
        <a:xfrm>
          <a:off x="21031200"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975</xdr:row>
      <xdr:rowOff>0</xdr:rowOff>
    </xdr:from>
    <xdr:ext cx="184731" cy="264560"/>
    <xdr:sp macro="" textlink="">
      <xdr:nvSpPr>
        <xdr:cNvPr id="12" name="テキスト ボックス 11">
          <a:extLst>
            <a:ext uri="{FF2B5EF4-FFF2-40B4-BE49-F238E27FC236}">
              <a16:creationId xmlns:a16="http://schemas.microsoft.com/office/drawing/2014/main" id="{AEA282FA-7694-4C0F-9567-0CCEA85A54F0}"/>
            </a:ext>
          </a:extLst>
        </xdr:cNvPr>
        <xdr:cNvSpPr txBox="1"/>
      </xdr:nvSpPr>
      <xdr:spPr>
        <a:xfrm>
          <a:off x="979344"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975</xdr:row>
      <xdr:rowOff>0</xdr:rowOff>
    </xdr:from>
    <xdr:ext cx="184731" cy="264560"/>
    <xdr:sp macro="" textlink="">
      <xdr:nvSpPr>
        <xdr:cNvPr id="13" name="テキスト ボックス 12">
          <a:extLst>
            <a:ext uri="{FF2B5EF4-FFF2-40B4-BE49-F238E27FC236}">
              <a16:creationId xmlns:a16="http://schemas.microsoft.com/office/drawing/2014/main" id="{B8A600B3-B55A-439A-B137-361DF3CC9741}"/>
            </a:ext>
          </a:extLst>
        </xdr:cNvPr>
        <xdr:cNvSpPr txBox="1"/>
      </xdr:nvSpPr>
      <xdr:spPr>
        <a:xfrm>
          <a:off x="979344"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4" name="テキスト ボックス 13">
          <a:extLst>
            <a:ext uri="{FF2B5EF4-FFF2-40B4-BE49-F238E27FC236}">
              <a16:creationId xmlns:a16="http://schemas.microsoft.com/office/drawing/2014/main" id="{4F512DA7-76A4-4318-980E-B4F0093C715E}"/>
            </a:ext>
          </a:extLst>
        </xdr:cNvPr>
        <xdr:cNvSpPr txBox="1"/>
      </xdr:nvSpPr>
      <xdr:spPr>
        <a:xfrm>
          <a:off x="21031200"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5" name="テキスト ボックス 14">
          <a:extLst>
            <a:ext uri="{FF2B5EF4-FFF2-40B4-BE49-F238E27FC236}">
              <a16:creationId xmlns:a16="http://schemas.microsoft.com/office/drawing/2014/main" id="{B0326A09-4ECB-4C64-900B-4D6AB592C97C}"/>
            </a:ext>
          </a:extLst>
        </xdr:cNvPr>
        <xdr:cNvSpPr txBox="1"/>
      </xdr:nvSpPr>
      <xdr:spPr>
        <a:xfrm>
          <a:off x="21031200"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982</xdr:row>
      <xdr:rowOff>0</xdr:rowOff>
    </xdr:from>
    <xdr:ext cx="184731" cy="264560"/>
    <xdr:sp macro="" textlink="">
      <xdr:nvSpPr>
        <xdr:cNvPr id="16" name="テキスト ボックス 15">
          <a:extLst>
            <a:ext uri="{FF2B5EF4-FFF2-40B4-BE49-F238E27FC236}">
              <a16:creationId xmlns:a16="http://schemas.microsoft.com/office/drawing/2014/main" id="{D822E3EF-A078-4B49-B090-333FBBF691BE}"/>
            </a:ext>
          </a:extLst>
        </xdr:cNvPr>
        <xdr:cNvSpPr txBox="1"/>
      </xdr:nvSpPr>
      <xdr:spPr>
        <a:xfrm>
          <a:off x="979344"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982</xdr:row>
      <xdr:rowOff>0</xdr:rowOff>
    </xdr:from>
    <xdr:ext cx="184731" cy="264560"/>
    <xdr:sp macro="" textlink="">
      <xdr:nvSpPr>
        <xdr:cNvPr id="17" name="テキスト ボックス 16">
          <a:extLst>
            <a:ext uri="{FF2B5EF4-FFF2-40B4-BE49-F238E27FC236}">
              <a16:creationId xmlns:a16="http://schemas.microsoft.com/office/drawing/2014/main" id="{9676F37E-0A59-4A9B-A22E-669B3789280C}"/>
            </a:ext>
          </a:extLst>
        </xdr:cNvPr>
        <xdr:cNvSpPr txBox="1"/>
      </xdr:nvSpPr>
      <xdr:spPr>
        <a:xfrm>
          <a:off x="979344"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8" name="テキスト ボックス 17">
          <a:extLst>
            <a:ext uri="{FF2B5EF4-FFF2-40B4-BE49-F238E27FC236}">
              <a16:creationId xmlns:a16="http://schemas.microsoft.com/office/drawing/2014/main" id="{CA948FB7-B596-48D3-9255-A12A270E2F4A}"/>
            </a:ext>
          </a:extLst>
        </xdr:cNvPr>
        <xdr:cNvSpPr txBox="1"/>
      </xdr:nvSpPr>
      <xdr:spPr>
        <a:xfrm>
          <a:off x="21031200"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9" name="テキスト ボックス 18">
          <a:extLst>
            <a:ext uri="{FF2B5EF4-FFF2-40B4-BE49-F238E27FC236}">
              <a16:creationId xmlns:a16="http://schemas.microsoft.com/office/drawing/2014/main" id="{A1EE5676-AEA8-45CE-95B2-5CFDBC791327}"/>
            </a:ext>
          </a:extLst>
        </xdr:cNvPr>
        <xdr:cNvSpPr txBox="1"/>
      </xdr:nvSpPr>
      <xdr:spPr>
        <a:xfrm>
          <a:off x="21031200"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1005</xdr:row>
      <xdr:rowOff>0</xdr:rowOff>
    </xdr:from>
    <xdr:ext cx="184731" cy="264560"/>
    <xdr:sp macro="" textlink="">
      <xdr:nvSpPr>
        <xdr:cNvPr id="20" name="テキスト ボックス 19">
          <a:extLst>
            <a:ext uri="{FF2B5EF4-FFF2-40B4-BE49-F238E27FC236}">
              <a16:creationId xmlns:a16="http://schemas.microsoft.com/office/drawing/2014/main" id="{C13BDE36-9351-4BD7-A936-79318DB0BFE9}"/>
            </a:ext>
          </a:extLst>
        </xdr:cNvPr>
        <xdr:cNvSpPr txBox="1"/>
      </xdr:nvSpPr>
      <xdr:spPr>
        <a:xfrm>
          <a:off x="979344"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1005</xdr:row>
      <xdr:rowOff>0</xdr:rowOff>
    </xdr:from>
    <xdr:ext cx="184731" cy="264560"/>
    <xdr:sp macro="" textlink="">
      <xdr:nvSpPr>
        <xdr:cNvPr id="21" name="テキスト ボックス 20">
          <a:extLst>
            <a:ext uri="{FF2B5EF4-FFF2-40B4-BE49-F238E27FC236}">
              <a16:creationId xmlns:a16="http://schemas.microsoft.com/office/drawing/2014/main" id="{E09A894B-0314-4E96-A749-7300889FA5FA}"/>
            </a:ext>
          </a:extLst>
        </xdr:cNvPr>
        <xdr:cNvSpPr txBox="1"/>
      </xdr:nvSpPr>
      <xdr:spPr>
        <a:xfrm>
          <a:off x="979344"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2" name="テキスト ボックス 21">
          <a:extLst>
            <a:ext uri="{FF2B5EF4-FFF2-40B4-BE49-F238E27FC236}">
              <a16:creationId xmlns:a16="http://schemas.microsoft.com/office/drawing/2014/main" id="{D4220B54-2C82-4654-A404-048B062002AA}"/>
            </a:ext>
          </a:extLst>
        </xdr:cNvPr>
        <xdr:cNvSpPr txBox="1"/>
      </xdr:nvSpPr>
      <xdr:spPr>
        <a:xfrm>
          <a:off x="21031200"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3" name="テキスト ボックス 22">
          <a:extLst>
            <a:ext uri="{FF2B5EF4-FFF2-40B4-BE49-F238E27FC236}">
              <a16:creationId xmlns:a16="http://schemas.microsoft.com/office/drawing/2014/main" id="{693E9D41-7B56-49BA-9D4A-BEA5C049C01D}"/>
            </a:ext>
          </a:extLst>
        </xdr:cNvPr>
        <xdr:cNvSpPr txBox="1"/>
      </xdr:nvSpPr>
      <xdr:spPr>
        <a:xfrm>
          <a:off x="21031200"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1034</xdr:row>
      <xdr:rowOff>0</xdr:rowOff>
    </xdr:from>
    <xdr:ext cx="184731" cy="264560"/>
    <xdr:sp macro="" textlink="">
      <xdr:nvSpPr>
        <xdr:cNvPr id="24" name="テキスト ボックス 23">
          <a:extLst>
            <a:ext uri="{FF2B5EF4-FFF2-40B4-BE49-F238E27FC236}">
              <a16:creationId xmlns:a16="http://schemas.microsoft.com/office/drawing/2014/main" id="{5E6E1D4C-11C1-4EC8-94A9-4B41639AFEF8}"/>
            </a:ext>
          </a:extLst>
        </xdr:cNvPr>
        <xdr:cNvSpPr txBox="1"/>
      </xdr:nvSpPr>
      <xdr:spPr>
        <a:xfrm>
          <a:off x="979344"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1034</xdr:row>
      <xdr:rowOff>0</xdr:rowOff>
    </xdr:from>
    <xdr:ext cx="184731" cy="264560"/>
    <xdr:sp macro="" textlink="">
      <xdr:nvSpPr>
        <xdr:cNvPr id="25" name="テキスト ボックス 24">
          <a:extLst>
            <a:ext uri="{FF2B5EF4-FFF2-40B4-BE49-F238E27FC236}">
              <a16:creationId xmlns:a16="http://schemas.microsoft.com/office/drawing/2014/main" id="{C9FDCEC5-C6C3-42FB-852B-4E0B002A0EA9}"/>
            </a:ext>
          </a:extLst>
        </xdr:cNvPr>
        <xdr:cNvSpPr txBox="1"/>
      </xdr:nvSpPr>
      <xdr:spPr>
        <a:xfrm>
          <a:off x="979344"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244</xdr:row>
      <xdr:rowOff>0</xdr:rowOff>
    </xdr:from>
    <xdr:ext cx="184731" cy="264560"/>
    <xdr:sp macro="" textlink="">
      <xdr:nvSpPr>
        <xdr:cNvPr id="26" name="テキスト ボックス 25">
          <a:extLst>
            <a:ext uri="{FF2B5EF4-FFF2-40B4-BE49-F238E27FC236}">
              <a16:creationId xmlns:a16="http://schemas.microsoft.com/office/drawing/2014/main" id="{15585EBC-A563-4F6C-990E-BA82854ACDE4}"/>
            </a:ext>
          </a:extLst>
        </xdr:cNvPr>
        <xdr:cNvSpPr txBox="1"/>
      </xdr:nvSpPr>
      <xdr:spPr>
        <a:xfrm>
          <a:off x="21031200"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244</xdr:row>
      <xdr:rowOff>0</xdr:rowOff>
    </xdr:from>
    <xdr:ext cx="184731" cy="264560"/>
    <xdr:sp macro="" textlink="">
      <xdr:nvSpPr>
        <xdr:cNvPr id="27" name="テキスト ボックス 26">
          <a:extLst>
            <a:ext uri="{FF2B5EF4-FFF2-40B4-BE49-F238E27FC236}">
              <a16:creationId xmlns:a16="http://schemas.microsoft.com/office/drawing/2014/main" id="{D5C2511D-479B-469A-9AED-C7A1F4C70859}"/>
            </a:ext>
          </a:extLst>
        </xdr:cNvPr>
        <xdr:cNvSpPr txBox="1"/>
      </xdr:nvSpPr>
      <xdr:spPr>
        <a:xfrm>
          <a:off x="21031200"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244</xdr:row>
      <xdr:rowOff>0</xdr:rowOff>
    </xdr:from>
    <xdr:ext cx="184731" cy="264560"/>
    <xdr:sp macro="" textlink="">
      <xdr:nvSpPr>
        <xdr:cNvPr id="28" name="テキスト ボックス 27">
          <a:extLst>
            <a:ext uri="{FF2B5EF4-FFF2-40B4-BE49-F238E27FC236}">
              <a16:creationId xmlns:a16="http://schemas.microsoft.com/office/drawing/2014/main" id="{EC351330-53EA-4CE8-9BF7-3DFED05FDB66}"/>
            </a:ext>
          </a:extLst>
        </xdr:cNvPr>
        <xdr:cNvSpPr txBox="1"/>
      </xdr:nvSpPr>
      <xdr:spPr>
        <a:xfrm>
          <a:off x="979344"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244</xdr:row>
      <xdr:rowOff>0</xdr:rowOff>
    </xdr:from>
    <xdr:ext cx="184731" cy="264560"/>
    <xdr:sp macro="" textlink="">
      <xdr:nvSpPr>
        <xdr:cNvPr id="29" name="テキスト ボックス 28">
          <a:extLst>
            <a:ext uri="{FF2B5EF4-FFF2-40B4-BE49-F238E27FC236}">
              <a16:creationId xmlns:a16="http://schemas.microsoft.com/office/drawing/2014/main" id="{6B403083-2D1B-49DE-AC94-6ADAB6B004E5}"/>
            </a:ext>
          </a:extLst>
        </xdr:cNvPr>
        <xdr:cNvSpPr txBox="1"/>
      </xdr:nvSpPr>
      <xdr:spPr>
        <a:xfrm>
          <a:off x="979344"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315</xdr:row>
      <xdr:rowOff>0</xdr:rowOff>
    </xdr:from>
    <xdr:ext cx="184731" cy="264560"/>
    <xdr:sp macro="" textlink="">
      <xdr:nvSpPr>
        <xdr:cNvPr id="30" name="テキスト ボックス 29">
          <a:extLst>
            <a:ext uri="{FF2B5EF4-FFF2-40B4-BE49-F238E27FC236}">
              <a16:creationId xmlns:a16="http://schemas.microsoft.com/office/drawing/2014/main" id="{CCDFB465-1709-4D82-8845-33F942E15971}"/>
            </a:ext>
          </a:extLst>
        </xdr:cNvPr>
        <xdr:cNvSpPr txBox="1"/>
      </xdr:nvSpPr>
      <xdr:spPr>
        <a:xfrm>
          <a:off x="21031200"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315</xdr:row>
      <xdr:rowOff>0</xdr:rowOff>
    </xdr:from>
    <xdr:ext cx="184731" cy="264560"/>
    <xdr:sp macro="" textlink="">
      <xdr:nvSpPr>
        <xdr:cNvPr id="31" name="テキスト ボックス 30">
          <a:extLst>
            <a:ext uri="{FF2B5EF4-FFF2-40B4-BE49-F238E27FC236}">
              <a16:creationId xmlns:a16="http://schemas.microsoft.com/office/drawing/2014/main" id="{16252A22-134B-4686-AFEC-428D97DB7A0B}"/>
            </a:ext>
          </a:extLst>
        </xdr:cNvPr>
        <xdr:cNvSpPr txBox="1"/>
      </xdr:nvSpPr>
      <xdr:spPr>
        <a:xfrm>
          <a:off x="21031200"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315</xdr:row>
      <xdr:rowOff>0</xdr:rowOff>
    </xdr:from>
    <xdr:ext cx="184731" cy="264560"/>
    <xdr:sp macro="" textlink="">
      <xdr:nvSpPr>
        <xdr:cNvPr id="32" name="テキスト ボックス 31">
          <a:extLst>
            <a:ext uri="{FF2B5EF4-FFF2-40B4-BE49-F238E27FC236}">
              <a16:creationId xmlns:a16="http://schemas.microsoft.com/office/drawing/2014/main" id="{C3389E25-2E14-418A-BA31-A616EEC9233B}"/>
            </a:ext>
          </a:extLst>
        </xdr:cNvPr>
        <xdr:cNvSpPr txBox="1"/>
      </xdr:nvSpPr>
      <xdr:spPr>
        <a:xfrm>
          <a:off x="979344"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315</xdr:row>
      <xdr:rowOff>0</xdr:rowOff>
    </xdr:from>
    <xdr:ext cx="184731" cy="264560"/>
    <xdr:sp macro="" textlink="">
      <xdr:nvSpPr>
        <xdr:cNvPr id="33" name="テキスト ボックス 32">
          <a:extLst>
            <a:ext uri="{FF2B5EF4-FFF2-40B4-BE49-F238E27FC236}">
              <a16:creationId xmlns:a16="http://schemas.microsoft.com/office/drawing/2014/main" id="{51525554-B095-42ED-8EBD-CC63EF9AE188}"/>
            </a:ext>
          </a:extLst>
        </xdr:cNvPr>
        <xdr:cNvSpPr txBox="1"/>
      </xdr:nvSpPr>
      <xdr:spPr>
        <a:xfrm>
          <a:off x="979344"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4A311AFF-8DC8-4058-A1FD-EA10E6B57BB8}"/>
            </a:ext>
          </a:extLst>
        </xdr:cNvPr>
        <xdr:cNvSpPr txBox="1"/>
      </xdr:nvSpPr>
      <xdr:spPr>
        <a:xfrm>
          <a:off x="21031200"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3046E5E6-F7D8-42E7-B14B-75D0C7472199}"/>
            </a:ext>
          </a:extLst>
        </xdr:cNvPr>
        <xdr:cNvSpPr txBox="1"/>
      </xdr:nvSpPr>
      <xdr:spPr>
        <a:xfrm>
          <a:off x="21031200"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40</xdr:row>
      <xdr:rowOff>0</xdr:rowOff>
    </xdr:from>
    <xdr:ext cx="184731" cy="264560"/>
    <xdr:sp macro="" textlink="">
      <xdr:nvSpPr>
        <xdr:cNvPr id="36" name="テキスト ボックス 35">
          <a:extLst>
            <a:ext uri="{FF2B5EF4-FFF2-40B4-BE49-F238E27FC236}">
              <a16:creationId xmlns:a16="http://schemas.microsoft.com/office/drawing/2014/main" id="{4D85B10F-CB31-47AF-9B03-22849C45597C}"/>
            </a:ext>
          </a:extLst>
        </xdr:cNvPr>
        <xdr:cNvSpPr txBox="1"/>
      </xdr:nvSpPr>
      <xdr:spPr>
        <a:xfrm>
          <a:off x="979344"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40</xdr:row>
      <xdr:rowOff>0</xdr:rowOff>
    </xdr:from>
    <xdr:ext cx="184731" cy="264560"/>
    <xdr:sp macro="" textlink="">
      <xdr:nvSpPr>
        <xdr:cNvPr id="37" name="テキスト ボックス 36">
          <a:extLst>
            <a:ext uri="{FF2B5EF4-FFF2-40B4-BE49-F238E27FC236}">
              <a16:creationId xmlns:a16="http://schemas.microsoft.com/office/drawing/2014/main" id="{EA2179D4-3434-4F34-81E3-A747048AB736}"/>
            </a:ext>
          </a:extLst>
        </xdr:cNvPr>
        <xdr:cNvSpPr txBox="1"/>
      </xdr:nvSpPr>
      <xdr:spPr>
        <a:xfrm>
          <a:off x="979344"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xdr:row>
      <xdr:rowOff>0</xdr:rowOff>
    </xdr:from>
    <xdr:ext cx="184731" cy="264560"/>
    <xdr:sp macro="" textlink="">
      <xdr:nvSpPr>
        <xdr:cNvPr id="38" name="テキスト ボックス 37">
          <a:extLst>
            <a:ext uri="{FF2B5EF4-FFF2-40B4-BE49-F238E27FC236}">
              <a16:creationId xmlns:a16="http://schemas.microsoft.com/office/drawing/2014/main" id="{7B5041A2-7695-4F6E-970F-FD1749E787F9}"/>
            </a:ext>
          </a:extLst>
        </xdr:cNvPr>
        <xdr:cNvSpPr txBox="1"/>
      </xdr:nvSpPr>
      <xdr:spPr>
        <a:xfrm>
          <a:off x="21031200"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xdr:row>
      <xdr:rowOff>0</xdr:rowOff>
    </xdr:from>
    <xdr:ext cx="184731" cy="264560"/>
    <xdr:sp macro="" textlink="">
      <xdr:nvSpPr>
        <xdr:cNvPr id="39" name="テキスト ボックス 38">
          <a:extLst>
            <a:ext uri="{FF2B5EF4-FFF2-40B4-BE49-F238E27FC236}">
              <a16:creationId xmlns:a16="http://schemas.microsoft.com/office/drawing/2014/main" id="{17EED674-A51A-491F-A6C7-72B9D72D3DC1}"/>
            </a:ext>
          </a:extLst>
        </xdr:cNvPr>
        <xdr:cNvSpPr txBox="1"/>
      </xdr:nvSpPr>
      <xdr:spPr>
        <a:xfrm>
          <a:off x="21031200"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25</xdr:row>
      <xdr:rowOff>0</xdr:rowOff>
    </xdr:from>
    <xdr:ext cx="184731" cy="264560"/>
    <xdr:sp macro="" textlink="">
      <xdr:nvSpPr>
        <xdr:cNvPr id="40" name="テキスト ボックス 39">
          <a:extLst>
            <a:ext uri="{FF2B5EF4-FFF2-40B4-BE49-F238E27FC236}">
              <a16:creationId xmlns:a16="http://schemas.microsoft.com/office/drawing/2014/main" id="{ED34CBC9-EF33-4240-922A-C312A15C21EE}"/>
            </a:ext>
          </a:extLst>
        </xdr:cNvPr>
        <xdr:cNvSpPr txBox="1"/>
      </xdr:nvSpPr>
      <xdr:spPr>
        <a:xfrm>
          <a:off x="979344"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25</xdr:row>
      <xdr:rowOff>0</xdr:rowOff>
    </xdr:from>
    <xdr:ext cx="184731" cy="264560"/>
    <xdr:sp macro="" textlink="">
      <xdr:nvSpPr>
        <xdr:cNvPr id="41" name="テキスト ボックス 40">
          <a:extLst>
            <a:ext uri="{FF2B5EF4-FFF2-40B4-BE49-F238E27FC236}">
              <a16:creationId xmlns:a16="http://schemas.microsoft.com/office/drawing/2014/main" id="{8AC04CDA-1250-415C-85D2-F9F252391900}"/>
            </a:ext>
          </a:extLst>
        </xdr:cNvPr>
        <xdr:cNvSpPr txBox="1"/>
      </xdr:nvSpPr>
      <xdr:spPr>
        <a:xfrm>
          <a:off x="979344"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52</xdr:row>
      <xdr:rowOff>0</xdr:rowOff>
    </xdr:from>
    <xdr:ext cx="184731" cy="264560"/>
    <xdr:sp macro="" textlink="">
      <xdr:nvSpPr>
        <xdr:cNvPr id="42" name="テキスト ボックス 41">
          <a:extLst>
            <a:ext uri="{FF2B5EF4-FFF2-40B4-BE49-F238E27FC236}">
              <a16:creationId xmlns:a16="http://schemas.microsoft.com/office/drawing/2014/main" id="{9B69E4D8-3A4E-4CD1-91FE-476562CC7F25}"/>
            </a:ext>
          </a:extLst>
        </xdr:cNvPr>
        <xdr:cNvSpPr txBox="1"/>
      </xdr:nvSpPr>
      <xdr:spPr>
        <a:xfrm>
          <a:off x="21031200"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52</xdr:row>
      <xdr:rowOff>0</xdr:rowOff>
    </xdr:from>
    <xdr:ext cx="184731" cy="264560"/>
    <xdr:sp macro="" textlink="">
      <xdr:nvSpPr>
        <xdr:cNvPr id="43" name="テキスト ボックス 42">
          <a:extLst>
            <a:ext uri="{FF2B5EF4-FFF2-40B4-BE49-F238E27FC236}">
              <a16:creationId xmlns:a16="http://schemas.microsoft.com/office/drawing/2014/main" id="{FB24683F-FE6B-4F82-90C1-B78AF2471A7B}"/>
            </a:ext>
          </a:extLst>
        </xdr:cNvPr>
        <xdr:cNvSpPr txBox="1"/>
      </xdr:nvSpPr>
      <xdr:spPr>
        <a:xfrm>
          <a:off x="21031200"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52</xdr:row>
      <xdr:rowOff>0</xdr:rowOff>
    </xdr:from>
    <xdr:ext cx="184731" cy="264560"/>
    <xdr:sp macro="" textlink="">
      <xdr:nvSpPr>
        <xdr:cNvPr id="44" name="テキスト ボックス 43">
          <a:extLst>
            <a:ext uri="{FF2B5EF4-FFF2-40B4-BE49-F238E27FC236}">
              <a16:creationId xmlns:a16="http://schemas.microsoft.com/office/drawing/2014/main" id="{1D40D131-84B3-4827-BCB4-871BB50AB325}"/>
            </a:ext>
          </a:extLst>
        </xdr:cNvPr>
        <xdr:cNvSpPr txBox="1"/>
      </xdr:nvSpPr>
      <xdr:spPr>
        <a:xfrm>
          <a:off x="979344"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52</xdr:row>
      <xdr:rowOff>0</xdr:rowOff>
    </xdr:from>
    <xdr:ext cx="184731" cy="264560"/>
    <xdr:sp macro="" textlink="">
      <xdr:nvSpPr>
        <xdr:cNvPr id="45" name="テキスト ボックス 44">
          <a:extLst>
            <a:ext uri="{FF2B5EF4-FFF2-40B4-BE49-F238E27FC236}">
              <a16:creationId xmlns:a16="http://schemas.microsoft.com/office/drawing/2014/main" id="{C2E446D6-5CBE-46A9-B361-3AE6A6FEE78C}"/>
            </a:ext>
          </a:extLst>
        </xdr:cNvPr>
        <xdr:cNvSpPr txBox="1"/>
      </xdr:nvSpPr>
      <xdr:spPr>
        <a:xfrm>
          <a:off x="979344"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99</xdr:row>
      <xdr:rowOff>0</xdr:rowOff>
    </xdr:from>
    <xdr:ext cx="184731" cy="264560"/>
    <xdr:sp macro="" textlink="">
      <xdr:nvSpPr>
        <xdr:cNvPr id="46" name="テキスト ボックス 45">
          <a:extLst>
            <a:ext uri="{FF2B5EF4-FFF2-40B4-BE49-F238E27FC236}">
              <a16:creationId xmlns:a16="http://schemas.microsoft.com/office/drawing/2014/main" id="{B813F807-11BE-4F1B-8DCA-B2E35AA01307}"/>
            </a:ext>
          </a:extLst>
        </xdr:cNvPr>
        <xdr:cNvSpPr txBox="1"/>
      </xdr:nvSpPr>
      <xdr:spPr>
        <a:xfrm>
          <a:off x="21031200"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99</xdr:row>
      <xdr:rowOff>0</xdr:rowOff>
    </xdr:from>
    <xdr:ext cx="184731" cy="264560"/>
    <xdr:sp macro="" textlink="">
      <xdr:nvSpPr>
        <xdr:cNvPr id="47" name="テキスト ボックス 46">
          <a:extLst>
            <a:ext uri="{FF2B5EF4-FFF2-40B4-BE49-F238E27FC236}">
              <a16:creationId xmlns:a16="http://schemas.microsoft.com/office/drawing/2014/main" id="{962C619C-DC06-4301-90FA-44066A4D91B1}"/>
            </a:ext>
          </a:extLst>
        </xdr:cNvPr>
        <xdr:cNvSpPr txBox="1"/>
      </xdr:nvSpPr>
      <xdr:spPr>
        <a:xfrm>
          <a:off x="21031200"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99</xdr:row>
      <xdr:rowOff>0</xdr:rowOff>
    </xdr:from>
    <xdr:ext cx="184731" cy="264560"/>
    <xdr:sp macro="" textlink="">
      <xdr:nvSpPr>
        <xdr:cNvPr id="48" name="テキスト ボックス 47">
          <a:extLst>
            <a:ext uri="{FF2B5EF4-FFF2-40B4-BE49-F238E27FC236}">
              <a16:creationId xmlns:a16="http://schemas.microsoft.com/office/drawing/2014/main" id="{93A22B4E-378A-415F-8307-31E100983AC0}"/>
            </a:ext>
          </a:extLst>
        </xdr:cNvPr>
        <xdr:cNvSpPr txBox="1"/>
      </xdr:nvSpPr>
      <xdr:spPr>
        <a:xfrm>
          <a:off x="979344"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99</xdr:row>
      <xdr:rowOff>0</xdr:rowOff>
    </xdr:from>
    <xdr:ext cx="184731" cy="264560"/>
    <xdr:sp macro="" textlink="">
      <xdr:nvSpPr>
        <xdr:cNvPr id="49" name="テキスト ボックス 48">
          <a:extLst>
            <a:ext uri="{FF2B5EF4-FFF2-40B4-BE49-F238E27FC236}">
              <a16:creationId xmlns:a16="http://schemas.microsoft.com/office/drawing/2014/main" id="{274B577D-1512-4DBC-9C39-576DFB7D0481}"/>
            </a:ext>
          </a:extLst>
        </xdr:cNvPr>
        <xdr:cNvSpPr txBox="1"/>
      </xdr:nvSpPr>
      <xdr:spPr>
        <a:xfrm>
          <a:off x="979344"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51</xdr:row>
      <xdr:rowOff>0</xdr:rowOff>
    </xdr:from>
    <xdr:ext cx="184731" cy="264560"/>
    <xdr:sp macro="" textlink="">
      <xdr:nvSpPr>
        <xdr:cNvPr id="50" name="テキスト ボックス 49">
          <a:extLst>
            <a:ext uri="{FF2B5EF4-FFF2-40B4-BE49-F238E27FC236}">
              <a16:creationId xmlns:a16="http://schemas.microsoft.com/office/drawing/2014/main" id="{EE154B21-B02C-4276-B154-0193E6233B8C}"/>
            </a:ext>
          </a:extLst>
        </xdr:cNvPr>
        <xdr:cNvSpPr txBox="1"/>
      </xdr:nvSpPr>
      <xdr:spPr>
        <a:xfrm>
          <a:off x="21031200"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51</xdr:row>
      <xdr:rowOff>0</xdr:rowOff>
    </xdr:from>
    <xdr:ext cx="184731" cy="264560"/>
    <xdr:sp macro="" textlink="">
      <xdr:nvSpPr>
        <xdr:cNvPr id="51" name="テキスト ボックス 50">
          <a:extLst>
            <a:ext uri="{FF2B5EF4-FFF2-40B4-BE49-F238E27FC236}">
              <a16:creationId xmlns:a16="http://schemas.microsoft.com/office/drawing/2014/main" id="{1B28F189-8A67-401D-994E-0EE2AB417720}"/>
            </a:ext>
          </a:extLst>
        </xdr:cNvPr>
        <xdr:cNvSpPr txBox="1"/>
      </xdr:nvSpPr>
      <xdr:spPr>
        <a:xfrm>
          <a:off x="21031200"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51</xdr:row>
      <xdr:rowOff>0</xdr:rowOff>
    </xdr:from>
    <xdr:ext cx="184731" cy="264560"/>
    <xdr:sp macro="" textlink="">
      <xdr:nvSpPr>
        <xdr:cNvPr id="52" name="テキスト ボックス 51">
          <a:extLst>
            <a:ext uri="{FF2B5EF4-FFF2-40B4-BE49-F238E27FC236}">
              <a16:creationId xmlns:a16="http://schemas.microsoft.com/office/drawing/2014/main" id="{32294645-0523-4C72-8FCD-40DCC895F097}"/>
            </a:ext>
          </a:extLst>
        </xdr:cNvPr>
        <xdr:cNvSpPr txBox="1"/>
      </xdr:nvSpPr>
      <xdr:spPr>
        <a:xfrm>
          <a:off x="979344"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51</xdr:row>
      <xdr:rowOff>0</xdr:rowOff>
    </xdr:from>
    <xdr:ext cx="184731" cy="264560"/>
    <xdr:sp macro="" textlink="">
      <xdr:nvSpPr>
        <xdr:cNvPr id="53" name="テキスト ボックス 52">
          <a:extLst>
            <a:ext uri="{FF2B5EF4-FFF2-40B4-BE49-F238E27FC236}">
              <a16:creationId xmlns:a16="http://schemas.microsoft.com/office/drawing/2014/main" id="{8A7A7CB6-705E-4235-A95E-5511BB408627}"/>
            </a:ext>
          </a:extLst>
        </xdr:cNvPr>
        <xdr:cNvSpPr txBox="1"/>
      </xdr:nvSpPr>
      <xdr:spPr>
        <a:xfrm>
          <a:off x="979344"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114</xdr:row>
      <xdr:rowOff>0</xdr:rowOff>
    </xdr:from>
    <xdr:ext cx="184731" cy="264560"/>
    <xdr:sp macro="" textlink="">
      <xdr:nvSpPr>
        <xdr:cNvPr id="54" name="テキスト ボックス 53">
          <a:extLst>
            <a:ext uri="{FF2B5EF4-FFF2-40B4-BE49-F238E27FC236}">
              <a16:creationId xmlns:a16="http://schemas.microsoft.com/office/drawing/2014/main" id="{B673B1F1-D25A-43E1-A78F-B9009270EFD3}"/>
            </a:ext>
          </a:extLst>
        </xdr:cNvPr>
        <xdr:cNvSpPr txBox="1"/>
      </xdr:nvSpPr>
      <xdr:spPr>
        <a:xfrm>
          <a:off x="21031200"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114</xdr:row>
      <xdr:rowOff>0</xdr:rowOff>
    </xdr:from>
    <xdr:ext cx="184731" cy="264560"/>
    <xdr:sp macro="" textlink="">
      <xdr:nvSpPr>
        <xdr:cNvPr id="55" name="テキスト ボックス 54">
          <a:extLst>
            <a:ext uri="{FF2B5EF4-FFF2-40B4-BE49-F238E27FC236}">
              <a16:creationId xmlns:a16="http://schemas.microsoft.com/office/drawing/2014/main" id="{24FBFCBE-9500-42FF-B8E1-698239004339}"/>
            </a:ext>
          </a:extLst>
        </xdr:cNvPr>
        <xdr:cNvSpPr txBox="1"/>
      </xdr:nvSpPr>
      <xdr:spPr>
        <a:xfrm>
          <a:off x="21031200"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114</xdr:row>
      <xdr:rowOff>0</xdr:rowOff>
    </xdr:from>
    <xdr:ext cx="184731" cy="264560"/>
    <xdr:sp macro="" textlink="">
      <xdr:nvSpPr>
        <xdr:cNvPr id="56" name="テキスト ボックス 55">
          <a:extLst>
            <a:ext uri="{FF2B5EF4-FFF2-40B4-BE49-F238E27FC236}">
              <a16:creationId xmlns:a16="http://schemas.microsoft.com/office/drawing/2014/main" id="{70FD11AF-6B05-4886-BCC4-6A3AF88A7469}"/>
            </a:ext>
          </a:extLst>
        </xdr:cNvPr>
        <xdr:cNvSpPr txBox="1"/>
      </xdr:nvSpPr>
      <xdr:spPr>
        <a:xfrm>
          <a:off x="979344"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114</xdr:row>
      <xdr:rowOff>0</xdr:rowOff>
    </xdr:from>
    <xdr:ext cx="184731" cy="264560"/>
    <xdr:sp macro="" textlink="">
      <xdr:nvSpPr>
        <xdr:cNvPr id="57" name="テキスト ボックス 56">
          <a:extLst>
            <a:ext uri="{FF2B5EF4-FFF2-40B4-BE49-F238E27FC236}">
              <a16:creationId xmlns:a16="http://schemas.microsoft.com/office/drawing/2014/main" id="{023BDC4C-3217-4053-82E4-6172BCA28F8D}"/>
            </a:ext>
          </a:extLst>
        </xdr:cNvPr>
        <xdr:cNvSpPr txBox="1"/>
      </xdr:nvSpPr>
      <xdr:spPr>
        <a:xfrm>
          <a:off x="979344"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144</xdr:row>
      <xdr:rowOff>0</xdr:rowOff>
    </xdr:from>
    <xdr:ext cx="184731" cy="264560"/>
    <xdr:sp macro="" textlink="">
      <xdr:nvSpPr>
        <xdr:cNvPr id="58" name="テキスト ボックス 57">
          <a:extLst>
            <a:ext uri="{FF2B5EF4-FFF2-40B4-BE49-F238E27FC236}">
              <a16:creationId xmlns:a16="http://schemas.microsoft.com/office/drawing/2014/main" id="{59DC1388-B989-477E-B411-2F5DC7B35453}"/>
            </a:ext>
          </a:extLst>
        </xdr:cNvPr>
        <xdr:cNvSpPr txBox="1"/>
      </xdr:nvSpPr>
      <xdr:spPr>
        <a:xfrm>
          <a:off x="21031200"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144</xdr:row>
      <xdr:rowOff>0</xdr:rowOff>
    </xdr:from>
    <xdr:ext cx="184731" cy="264560"/>
    <xdr:sp macro="" textlink="">
      <xdr:nvSpPr>
        <xdr:cNvPr id="59" name="テキスト ボックス 58">
          <a:extLst>
            <a:ext uri="{FF2B5EF4-FFF2-40B4-BE49-F238E27FC236}">
              <a16:creationId xmlns:a16="http://schemas.microsoft.com/office/drawing/2014/main" id="{63D69ECC-CC92-4D7C-9051-9AB4413C3D27}"/>
            </a:ext>
          </a:extLst>
        </xdr:cNvPr>
        <xdr:cNvSpPr txBox="1"/>
      </xdr:nvSpPr>
      <xdr:spPr>
        <a:xfrm>
          <a:off x="21031200"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144</xdr:row>
      <xdr:rowOff>0</xdr:rowOff>
    </xdr:from>
    <xdr:ext cx="184731" cy="264560"/>
    <xdr:sp macro="" textlink="">
      <xdr:nvSpPr>
        <xdr:cNvPr id="60" name="テキスト ボックス 59">
          <a:extLst>
            <a:ext uri="{FF2B5EF4-FFF2-40B4-BE49-F238E27FC236}">
              <a16:creationId xmlns:a16="http://schemas.microsoft.com/office/drawing/2014/main" id="{ADF474A0-FB0D-4B40-8764-84EBDDF0CCA8}"/>
            </a:ext>
          </a:extLst>
        </xdr:cNvPr>
        <xdr:cNvSpPr txBox="1"/>
      </xdr:nvSpPr>
      <xdr:spPr>
        <a:xfrm>
          <a:off x="979344"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144</xdr:row>
      <xdr:rowOff>0</xdr:rowOff>
    </xdr:from>
    <xdr:ext cx="184731" cy="264560"/>
    <xdr:sp macro="" textlink="">
      <xdr:nvSpPr>
        <xdr:cNvPr id="61" name="テキスト ボックス 60">
          <a:extLst>
            <a:ext uri="{FF2B5EF4-FFF2-40B4-BE49-F238E27FC236}">
              <a16:creationId xmlns:a16="http://schemas.microsoft.com/office/drawing/2014/main" id="{C11B1DD7-859D-43DB-9C68-106C2FFD8783}"/>
            </a:ext>
          </a:extLst>
        </xdr:cNvPr>
        <xdr:cNvSpPr txBox="1"/>
      </xdr:nvSpPr>
      <xdr:spPr>
        <a:xfrm>
          <a:off x="979344"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130</xdr:row>
      <xdr:rowOff>0</xdr:rowOff>
    </xdr:from>
    <xdr:ext cx="184731" cy="264560"/>
    <xdr:sp macro="" textlink="">
      <xdr:nvSpPr>
        <xdr:cNvPr id="62" name="テキスト ボックス 61">
          <a:extLst>
            <a:ext uri="{FF2B5EF4-FFF2-40B4-BE49-F238E27FC236}">
              <a16:creationId xmlns:a16="http://schemas.microsoft.com/office/drawing/2014/main" id="{AE93B425-CD58-4A26-AF27-FBDE33148AB4}"/>
            </a:ext>
          </a:extLst>
        </xdr:cNvPr>
        <xdr:cNvSpPr txBox="1"/>
      </xdr:nvSpPr>
      <xdr:spPr>
        <a:xfrm>
          <a:off x="21031200"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130</xdr:row>
      <xdr:rowOff>0</xdr:rowOff>
    </xdr:from>
    <xdr:ext cx="184731" cy="264560"/>
    <xdr:sp macro="" textlink="">
      <xdr:nvSpPr>
        <xdr:cNvPr id="63" name="テキスト ボックス 62">
          <a:extLst>
            <a:ext uri="{FF2B5EF4-FFF2-40B4-BE49-F238E27FC236}">
              <a16:creationId xmlns:a16="http://schemas.microsoft.com/office/drawing/2014/main" id="{5E8ABA2C-6776-472E-8D43-94038696E24F}"/>
            </a:ext>
          </a:extLst>
        </xdr:cNvPr>
        <xdr:cNvSpPr txBox="1"/>
      </xdr:nvSpPr>
      <xdr:spPr>
        <a:xfrm>
          <a:off x="21031200"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130</xdr:row>
      <xdr:rowOff>0</xdr:rowOff>
    </xdr:from>
    <xdr:ext cx="184731" cy="264560"/>
    <xdr:sp macro="" textlink="">
      <xdr:nvSpPr>
        <xdr:cNvPr id="64" name="テキスト ボックス 63">
          <a:extLst>
            <a:ext uri="{FF2B5EF4-FFF2-40B4-BE49-F238E27FC236}">
              <a16:creationId xmlns:a16="http://schemas.microsoft.com/office/drawing/2014/main" id="{4EB0CF1A-68C7-4EB0-8751-33970A778C79}"/>
            </a:ext>
          </a:extLst>
        </xdr:cNvPr>
        <xdr:cNvSpPr txBox="1"/>
      </xdr:nvSpPr>
      <xdr:spPr>
        <a:xfrm>
          <a:off x="979344"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130</xdr:row>
      <xdr:rowOff>0</xdr:rowOff>
    </xdr:from>
    <xdr:ext cx="184731" cy="264560"/>
    <xdr:sp macro="" textlink="">
      <xdr:nvSpPr>
        <xdr:cNvPr id="65" name="テキスト ボックス 64">
          <a:extLst>
            <a:ext uri="{FF2B5EF4-FFF2-40B4-BE49-F238E27FC236}">
              <a16:creationId xmlns:a16="http://schemas.microsoft.com/office/drawing/2014/main" id="{69E85B52-9451-41B2-B35A-5D35FB8C7B1D}"/>
            </a:ext>
          </a:extLst>
        </xdr:cNvPr>
        <xdr:cNvSpPr txBox="1"/>
      </xdr:nvSpPr>
      <xdr:spPr>
        <a:xfrm>
          <a:off x="979344"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132</xdr:row>
      <xdr:rowOff>0</xdr:rowOff>
    </xdr:from>
    <xdr:ext cx="184731" cy="264560"/>
    <xdr:sp macro="" textlink="">
      <xdr:nvSpPr>
        <xdr:cNvPr id="66" name="テキスト ボックス 65">
          <a:extLst>
            <a:ext uri="{FF2B5EF4-FFF2-40B4-BE49-F238E27FC236}">
              <a16:creationId xmlns:a16="http://schemas.microsoft.com/office/drawing/2014/main" id="{56AC7CA3-EBE3-45BD-9F2E-12372B0C29C2}"/>
            </a:ext>
          </a:extLst>
        </xdr:cNvPr>
        <xdr:cNvSpPr txBox="1"/>
      </xdr:nvSpPr>
      <xdr:spPr>
        <a:xfrm>
          <a:off x="21031200"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132</xdr:row>
      <xdr:rowOff>0</xdr:rowOff>
    </xdr:from>
    <xdr:ext cx="184731" cy="264560"/>
    <xdr:sp macro="" textlink="">
      <xdr:nvSpPr>
        <xdr:cNvPr id="67" name="テキスト ボックス 66">
          <a:extLst>
            <a:ext uri="{FF2B5EF4-FFF2-40B4-BE49-F238E27FC236}">
              <a16:creationId xmlns:a16="http://schemas.microsoft.com/office/drawing/2014/main" id="{3D287E14-6475-4EC3-BE4E-5BA906666986}"/>
            </a:ext>
          </a:extLst>
        </xdr:cNvPr>
        <xdr:cNvSpPr txBox="1"/>
      </xdr:nvSpPr>
      <xdr:spPr>
        <a:xfrm>
          <a:off x="21031200"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132</xdr:row>
      <xdr:rowOff>0</xdr:rowOff>
    </xdr:from>
    <xdr:ext cx="184731" cy="264560"/>
    <xdr:sp macro="" textlink="">
      <xdr:nvSpPr>
        <xdr:cNvPr id="68" name="テキスト ボックス 67">
          <a:extLst>
            <a:ext uri="{FF2B5EF4-FFF2-40B4-BE49-F238E27FC236}">
              <a16:creationId xmlns:a16="http://schemas.microsoft.com/office/drawing/2014/main" id="{9F4F4020-846A-4132-AC5A-7A60D162796B}"/>
            </a:ext>
          </a:extLst>
        </xdr:cNvPr>
        <xdr:cNvSpPr txBox="1"/>
      </xdr:nvSpPr>
      <xdr:spPr>
        <a:xfrm>
          <a:off x="979344"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132</xdr:row>
      <xdr:rowOff>0</xdr:rowOff>
    </xdr:from>
    <xdr:ext cx="184731" cy="264560"/>
    <xdr:sp macro="" textlink="">
      <xdr:nvSpPr>
        <xdr:cNvPr id="69" name="テキスト ボックス 68">
          <a:extLst>
            <a:ext uri="{FF2B5EF4-FFF2-40B4-BE49-F238E27FC236}">
              <a16:creationId xmlns:a16="http://schemas.microsoft.com/office/drawing/2014/main" id="{E1CA04FD-D8B9-4DAA-B731-79C745E1CD7E}"/>
            </a:ext>
          </a:extLst>
        </xdr:cNvPr>
        <xdr:cNvSpPr txBox="1"/>
      </xdr:nvSpPr>
      <xdr:spPr>
        <a:xfrm>
          <a:off x="979344"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128</xdr:row>
      <xdr:rowOff>0</xdr:rowOff>
    </xdr:from>
    <xdr:ext cx="184731" cy="264560"/>
    <xdr:sp macro="" textlink="">
      <xdr:nvSpPr>
        <xdr:cNvPr id="70" name="テキスト ボックス 69">
          <a:extLst>
            <a:ext uri="{FF2B5EF4-FFF2-40B4-BE49-F238E27FC236}">
              <a16:creationId xmlns:a16="http://schemas.microsoft.com/office/drawing/2014/main" id="{D5664219-454B-43DD-8F0A-DE613425406E}"/>
            </a:ext>
          </a:extLst>
        </xdr:cNvPr>
        <xdr:cNvSpPr txBox="1"/>
      </xdr:nvSpPr>
      <xdr:spPr>
        <a:xfrm>
          <a:off x="21031200"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128</xdr:row>
      <xdr:rowOff>0</xdr:rowOff>
    </xdr:from>
    <xdr:ext cx="184731" cy="264560"/>
    <xdr:sp macro="" textlink="">
      <xdr:nvSpPr>
        <xdr:cNvPr id="71" name="テキスト ボックス 70">
          <a:extLst>
            <a:ext uri="{FF2B5EF4-FFF2-40B4-BE49-F238E27FC236}">
              <a16:creationId xmlns:a16="http://schemas.microsoft.com/office/drawing/2014/main" id="{F316C0CD-0584-46AF-A376-A89042454A03}"/>
            </a:ext>
          </a:extLst>
        </xdr:cNvPr>
        <xdr:cNvSpPr txBox="1"/>
      </xdr:nvSpPr>
      <xdr:spPr>
        <a:xfrm>
          <a:off x="21031200"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128</xdr:row>
      <xdr:rowOff>0</xdr:rowOff>
    </xdr:from>
    <xdr:ext cx="184731" cy="264560"/>
    <xdr:sp macro="" textlink="">
      <xdr:nvSpPr>
        <xdr:cNvPr id="72" name="テキスト ボックス 71">
          <a:extLst>
            <a:ext uri="{FF2B5EF4-FFF2-40B4-BE49-F238E27FC236}">
              <a16:creationId xmlns:a16="http://schemas.microsoft.com/office/drawing/2014/main" id="{A61AE4DF-CE4A-409A-8806-9167E2E5DE0C}"/>
            </a:ext>
          </a:extLst>
        </xdr:cNvPr>
        <xdr:cNvSpPr txBox="1"/>
      </xdr:nvSpPr>
      <xdr:spPr>
        <a:xfrm>
          <a:off x="979344"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128</xdr:row>
      <xdr:rowOff>0</xdr:rowOff>
    </xdr:from>
    <xdr:ext cx="184731" cy="264560"/>
    <xdr:sp macro="" textlink="">
      <xdr:nvSpPr>
        <xdr:cNvPr id="73" name="テキスト ボックス 72">
          <a:extLst>
            <a:ext uri="{FF2B5EF4-FFF2-40B4-BE49-F238E27FC236}">
              <a16:creationId xmlns:a16="http://schemas.microsoft.com/office/drawing/2014/main" id="{E7B618BB-E4A2-4616-9096-E23C7EA1E107}"/>
            </a:ext>
          </a:extLst>
        </xdr:cNvPr>
        <xdr:cNvSpPr txBox="1"/>
      </xdr:nvSpPr>
      <xdr:spPr>
        <a:xfrm>
          <a:off x="979344"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118</xdr:row>
      <xdr:rowOff>0</xdr:rowOff>
    </xdr:from>
    <xdr:ext cx="184731" cy="264560"/>
    <xdr:sp macro="" textlink="">
      <xdr:nvSpPr>
        <xdr:cNvPr id="74" name="テキスト ボックス 73">
          <a:extLst>
            <a:ext uri="{FF2B5EF4-FFF2-40B4-BE49-F238E27FC236}">
              <a16:creationId xmlns:a16="http://schemas.microsoft.com/office/drawing/2014/main" id="{D88F153C-E5A0-4968-9FBD-13BCFB683FF7}"/>
            </a:ext>
          </a:extLst>
        </xdr:cNvPr>
        <xdr:cNvSpPr txBox="1"/>
      </xdr:nvSpPr>
      <xdr:spPr>
        <a:xfrm>
          <a:off x="21031200"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118</xdr:row>
      <xdr:rowOff>0</xdr:rowOff>
    </xdr:from>
    <xdr:ext cx="184731" cy="264560"/>
    <xdr:sp macro="" textlink="">
      <xdr:nvSpPr>
        <xdr:cNvPr id="75" name="テキスト ボックス 74">
          <a:extLst>
            <a:ext uri="{FF2B5EF4-FFF2-40B4-BE49-F238E27FC236}">
              <a16:creationId xmlns:a16="http://schemas.microsoft.com/office/drawing/2014/main" id="{8D0CECF7-1166-468F-B3AF-EEC3A4B62D7B}"/>
            </a:ext>
          </a:extLst>
        </xdr:cNvPr>
        <xdr:cNvSpPr txBox="1"/>
      </xdr:nvSpPr>
      <xdr:spPr>
        <a:xfrm>
          <a:off x="21031200"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118</xdr:row>
      <xdr:rowOff>0</xdr:rowOff>
    </xdr:from>
    <xdr:ext cx="184731" cy="264560"/>
    <xdr:sp macro="" textlink="">
      <xdr:nvSpPr>
        <xdr:cNvPr id="76" name="テキスト ボックス 75">
          <a:extLst>
            <a:ext uri="{FF2B5EF4-FFF2-40B4-BE49-F238E27FC236}">
              <a16:creationId xmlns:a16="http://schemas.microsoft.com/office/drawing/2014/main" id="{3826ACAD-02AE-4E5A-9171-6793BC940D53}"/>
            </a:ext>
          </a:extLst>
        </xdr:cNvPr>
        <xdr:cNvSpPr txBox="1"/>
      </xdr:nvSpPr>
      <xdr:spPr>
        <a:xfrm>
          <a:off x="979344"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118</xdr:row>
      <xdr:rowOff>0</xdr:rowOff>
    </xdr:from>
    <xdr:ext cx="184731" cy="264560"/>
    <xdr:sp macro="" textlink="">
      <xdr:nvSpPr>
        <xdr:cNvPr id="77" name="テキスト ボックス 76">
          <a:extLst>
            <a:ext uri="{FF2B5EF4-FFF2-40B4-BE49-F238E27FC236}">
              <a16:creationId xmlns:a16="http://schemas.microsoft.com/office/drawing/2014/main" id="{28F2641D-CF77-47B2-9626-35FC25E000FA}"/>
            </a:ext>
          </a:extLst>
        </xdr:cNvPr>
        <xdr:cNvSpPr txBox="1"/>
      </xdr:nvSpPr>
      <xdr:spPr>
        <a:xfrm>
          <a:off x="979344"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68</xdr:row>
      <xdr:rowOff>0</xdr:rowOff>
    </xdr:from>
    <xdr:ext cx="184731" cy="264560"/>
    <xdr:sp macro="" textlink="">
      <xdr:nvSpPr>
        <xdr:cNvPr id="78" name="テキスト ボックス 77">
          <a:extLst>
            <a:ext uri="{FF2B5EF4-FFF2-40B4-BE49-F238E27FC236}">
              <a16:creationId xmlns:a16="http://schemas.microsoft.com/office/drawing/2014/main" id="{81399708-92CF-4F5C-B2D5-247FABB839E6}"/>
            </a:ext>
          </a:extLst>
        </xdr:cNvPr>
        <xdr:cNvSpPr txBox="1"/>
      </xdr:nvSpPr>
      <xdr:spPr>
        <a:xfrm>
          <a:off x="21031200"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68</xdr:row>
      <xdr:rowOff>0</xdr:rowOff>
    </xdr:from>
    <xdr:ext cx="184731" cy="264560"/>
    <xdr:sp macro="" textlink="">
      <xdr:nvSpPr>
        <xdr:cNvPr id="79" name="テキスト ボックス 78">
          <a:extLst>
            <a:ext uri="{FF2B5EF4-FFF2-40B4-BE49-F238E27FC236}">
              <a16:creationId xmlns:a16="http://schemas.microsoft.com/office/drawing/2014/main" id="{36152665-81E6-4416-AE8D-04464E0EEDFF}"/>
            </a:ext>
          </a:extLst>
        </xdr:cNvPr>
        <xdr:cNvSpPr txBox="1"/>
      </xdr:nvSpPr>
      <xdr:spPr>
        <a:xfrm>
          <a:off x="21031200"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68</xdr:row>
      <xdr:rowOff>0</xdr:rowOff>
    </xdr:from>
    <xdr:ext cx="184731" cy="264560"/>
    <xdr:sp macro="" textlink="">
      <xdr:nvSpPr>
        <xdr:cNvPr id="80" name="テキスト ボックス 79">
          <a:extLst>
            <a:ext uri="{FF2B5EF4-FFF2-40B4-BE49-F238E27FC236}">
              <a16:creationId xmlns:a16="http://schemas.microsoft.com/office/drawing/2014/main" id="{2ED1309A-7518-434F-91EB-94A2547BC96B}"/>
            </a:ext>
          </a:extLst>
        </xdr:cNvPr>
        <xdr:cNvSpPr txBox="1"/>
      </xdr:nvSpPr>
      <xdr:spPr>
        <a:xfrm>
          <a:off x="979344"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68</xdr:row>
      <xdr:rowOff>0</xdr:rowOff>
    </xdr:from>
    <xdr:ext cx="184731" cy="264560"/>
    <xdr:sp macro="" textlink="">
      <xdr:nvSpPr>
        <xdr:cNvPr id="81" name="テキスト ボックス 80">
          <a:extLst>
            <a:ext uri="{FF2B5EF4-FFF2-40B4-BE49-F238E27FC236}">
              <a16:creationId xmlns:a16="http://schemas.microsoft.com/office/drawing/2014/main" id="{B8690817-57C7-4098-98B1-B6DF682E41FB}"/>
            </a:ext>
          </a:extLst>
        </xdr:cNvPr>
        <xdr:cNvSpPr txBox="1"/>
      </xdr:nvSpPr>
      <xdr:spPr>
        <a:xfrm>
          <a:off x="979344"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105</xdr:row>
      <xdr:rowOff>0</xdr:rowOff>
    </xdr:from>
    <xdr:ext cx="184731" cy="264560"/>
    <xdr:sp macro="" textlink="">
      <xdr:nvSpPr>
        <xdr:cNvPr id="82" name="テキスト ボックス 81">
          <a:extLst>
            <a:ext uri="{FF2B5EF4-FFF2-40B4-BE49-F238E27FC236}">
              <a16:creationId xmlns:a16="http://schemas.microsoft.com/office/drawing/2014/main" id="{B5AEA9C2-1A67-4E31-A022-F8031A42D68F}"/>
            </a:ext>
          </a:extLst>
        </xdr:cNvPr>
        <xdr:cNvSpPr txBox="1"/>
      </xdr:nvSpPr>
      <xdr:spPr>
        <a:xfrm>
          <a:off x="2103120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105</xdr:row>
      <xdr:rowOff>0</xdr:rowOff>
    </xdr:from>
    <xdr:ext cx="184731" cy="264560"/>
    <xdr:sp macro="" textlink="">
      <xdr:nvSpPr>
        <xdr:cNvPr id="83" name="テキスト ボックス 82">
          <a:extLst>
            <a:ext uri="{FF2B5EF4-FFF2-40B4-BE49-F238E27FC236}">
              <a16:creationId xmlns:a16="http://schemas.microsoft.com/office/drawing/2014/main" id="{54FFE9E1-B34D-45D1-A458-8289264AB1C4}"/>
            </a:ext>
          </a:extLst>
        </xdr:cNvPr>
        <xdr:cNvSpPr txBox="1"/>
      </xdr:nvSpPr>
      <xdr:spPr>
        <a:xfrm>
          <a:off x="21031200"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105</xdr:row>
      <xdr:rowOff>0</xdr:rowOff>
    </xdr:from>
    <xdr:ext cx="184731" cy="264560"/>
    <xdr:sp macro="" textlink="">
      <xdr:nvSpPr>
        <xdr:cNvPr id="84" name="テキスト ボックス 83">
          <a:extLst>
            <a:ext uri="{FF2B5EF4-FFF2-40B4-BE49-F238E27FC236}">
              <a16:creationId xmlns:a16="http://schemas.microsoft.com/office/drawing/2014/main" id="{45EFEDA3-1168-4AFB-9A4F-C36320C85BDF}"/>
            </a:ext>
          </a:extLst>
        </xdr:cNvPr>
        <xdr:cNvSpPr txBox="1"/>
      </xdr:nvSpPr>
      <xdr:spPr>
        <a:xfrm>
          <a:off x="979344"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105</xdr:row>
      <xdr:rowOff>0</xdr:rowOff>
    </xdr:from>
    <xdr:ext cx="184731" cy="264560"/>
    <xdr:sp macro="" textlink="">
      <xdr:nvSpPr>
        <xdr:cNvPr id="85" name="テキスト ボックス 84">
          <a:extLst>
            <a:ext uri="{FF2B5EF4-FFF2-40B4-BE49-F238E27FC236}">
              <a16:creationId xmlns:a16="http://schemas.microsoft.com/office/drawing/2014/main" id="{52D599E5-FAB8-4D0D-B768-8393AC6ED7CF}"/>
            </a:ext>
          </a:extLst>
        </xdr:cNvPr>
        <xdr:cNvSpPr txBox="1"/>
      </xdr:nvSpPr>
      <xdr:spPr>
        <a:xfrm>
          <a:off x="979344"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154</xdr:row>
      <xdr:rowOff>0</xdr:rowOff>
    </xdr:from>
    <xdr:ext cx="184731" cy="264560"/>
    <xdr:sp macro="" textlink="">
      <xdr:nvSpPr>
        <xdr:cNvPr id="86" name="テキスト ボックス 85">
          <a:extLst>
            <a:ext uri="{FF2B5EF4-FFF2-40B4-BE49-F238E27FC236}">
              <a16:creationId xmlns:a16="http://schemas.microsoft.com/office/drawing/2014/main" id="{53AFEDDD-0496-46FE-9CC8-FC9E3DFFA986}"/>
            </a:ext>
          </a:extLst>
        </xdr:cNvPr>
        <xdr:cNvSpPr txBox="1"/>
      </xdr:nvSpPr>
      <xdr:spPr>
        <a:xfrm>
          <a:off x="21031200"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154</xdr:row>
      <xdr:rowOff>0</xdr:rowOff>
    </xdr:from>
    <xdr:ext cx="184731" cy="264560"/>
    <xdr:sp macro="" textlink="">
      <xdr:nvSpPr>
        <xdr:cNvPr id="87" name="テキスト ボックス 86">
          <a:extLst>
            <a:ext uri="{FF2B5EF4-FFF2-40B4-BE49-F238E27FC236}">
              <a16:creationId xmlns:a16="http://schemas.microsoft.com/office/drawing/2014/main" id="{8ECD07EB-06B5-499E-AAF7-F5C40730DBA4}"/>
            </a:ext>
          </a:extLst>
        </xdr:cNvPr>
        <xdr:cNvSpPr txBox="1"/>
      </xdr:nvSpPr>
      <xdr:spPr>
        <a:xfrm>
          <a:off x="21031200"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154</xdr:row>
      <xdr:rowOff>0</xdr:rowOff>
    </xdr:from>
    <xdr:ext cx="184731" cy="264560"/>
    <xdr:sp macro="" textlink="">
      <xdr:nvSpPr>
        <xdr:cNvPr id="88" name="テキスト ボックス 87">
          <a:extLst>
            <a:ext uri="{FF2B5EF4-FFF2-40B4-BE49-F238E27FC236}">
              <a16:creationId xmlns:a16="http://schemas.microsoft.com/office/drawing/2014/main" id="{E2D9B534-E632-4E52-AEF8-A148CA15F1A3}"/>
            </a:ext>
          </a:extLst>
        </xdr:cNvPr>
        <xdr:cNvSpPr txBox="1"/>
      </xdr:nvSpPr>
      <xdr:spPr>
        <a:xfrm>
          <a:off x="979344"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154</xdr:row>
      <xdr:rowOff>0</xdr:rowOff>
    </xdr:from>
    <xdr:ext cx="184731" cy="264560"/>
    <xdr:sp macro="" textlink="">
      <xdr:nvSpPr>
        <xdr:cNvPr id="89" name="テキスト ボックス 88">
          <a:extLst>
            <a:ext uri="{FF2B5EF4-FFF2-40B4-BE49-F238E27FC236}">
              <a16:creationId xmlns:a16="http://schemas.microsoft.com/office/drawing/2014/main" id="{2BD77599-0A18-46C3-9CA7-F7FA09F00E82}"/>
            </a:ext>
          </a:extLst>
        </xdr:cNvPr>
        <xdr:cNvSpPr txBox="1"/>
      </xdr:nvSpPr>
      <xdr:spPr>
        <a:xfrm>
          <a:off x="979344"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162</xdr:row>
      <xdr:rowOff>0</xdr:rowOff>
    </xdr:from>
    <xdr:ext cx="184731" cy="264560"/>
    <xdr:sp macro="" textlink="">
      <xdr:nvSpPr>
        <xdr:cNvPr id="90" name="テキスト ボックス 89">
          <a:extLst>
            <a:ext uri="{FF2B5EF4-FFF2-40B4-BE49-F238E27FC236}">
              <a16:creationId xmlns:a16="http://schemas.microsoft.com/office/drawing/2014/main" id="{67DAF7CC-52EC-471F-ACE0-A1DECD99D43B}"/>
            </a:ext>
          </a:extLst>
        </xdr:cNvPr>
        <xdr:cNvSpPr txBox="1"/>
      </xdr:nvSpPr>
      <xdr:spPr>
        <a:xfrm>
          <a:off x="2103120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162</xdr:row>
      <xdr:rowOff>0</xdr:rowOff>
    </xdr:from>
    <xdr:ext cx="184731" cy="264560"/>
    <xdr:sp macro="" textlink="">
      <xdr:nvSpPr>
        <xdr:cNvPr id="91" name="テキスト ボックス 90">
          <a:extLst>
            <a:ext uri="{FF2B5EF4-FFF2-40B4-BE49-F238E27FC236}">
              <a16:creationId xmlns:a16="http://schemas.microsoft.com/office/drawing/2014/main" id="{11450347-C8DE-4733-A633-C389E5B42D5D}"/>
            </a:ext>
          </a:extLst>
        </xdr:cNvPr>
        <xdr:cNvSpPr txBox="1"/>
      </xdr:nvSpPr>
      <xdr:spPr>
        <a:xfrm>
          <a:off x="21031200"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162</xdr:row>
      <xdr:rowOff>0</xdr:rowOff>
    </xdr:from>
    <xdr:ext cx="184731" cy="264560"/>
    <xdr:sp macro="" textlink="">
      <xdr:nvSpPr>
        <xdr:cNvPr id="92" name="テキスト ボックス 91">
          <a:extLst>
            <a:ext uri="{FF2B5EF4-FFF2-40B4-BE49-F238E27FC236}">
              <a16:creationId xmlns:a16="http://schemas.microsoft.com/office/drawing/2014/main" id="{C1D3EEA6-7141-4F97-8E7C-609B3555532D}"/>
            </a:ext>
          </a:extLst>
        </xdr:cNvPr>
        <xdr:cNvSpPr txBox="1"/>
      </xdr:nvSpPr>
      <xdr:spPr>
        <a:xfrm>
          <a:off x="979344"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162</xdr:row>
      <xdr:rowOff>0</xdr:rowOff>
    </xdr:from>
    <xdr:ext cx="184731" cy="264560"/>
    <xdr:sp macro="" textlink="">
      <xdr:nvSpPr>
        <xdr:cNvPr id="93" name="テキスト ボックス 92">
          <a:extLst>
            <a:ext uri="{FF2B5EF4-FFF2-40B4-BE49-F238E27FC236}">
              <a16:creationId xmlns:a16="http://schemas.microsoft.com/office/drawing/2014/main" id="{84F6491D-AA58-4EAD-A318-8BC7300E5F93}"/>
            </a:ext>
          </a:extLst>
        </xdr:cNvPr>
        <xdr:cNvSpPr txBox="1"/>
      </xdr:nvSpPr>
      <xdr:spPr>
        <a:xfrm>
          <a:off x="979344"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167</xdr:row>
      <xdr:rowOff>0</xdr:rowOff>
    </xdr:from>
    <xdr:ext cx="184731" cy="264560"/>
    <xdr:sp macro="" textlink="">
      <xdr:nvSpPr>
        <xdr:cNvPr id="94" name="テキスト ボックス 93">
          <a:extLst>
            <a:ext uri="{FF2B5EF4-FFF2-40B4-BE49-F238E27FC236}">
              <a16:creationId xmlns:a16="http://schemas.microsoft.com/office/drawing/2014/main" id="{153138D5-4DE2-4E17-B779-14FAFD2122EC}"/>
            </a:ext>
          </a:extLst>
        </xdr:cNvPr>
        <xdr:cNvSpPr txBox="1"/>
      </xdr:nvSpPr>
      <xdr:spPr>
        <a:xfrm>
          <a:off x="21031200"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167</xdr:row>
      <xdr:rowOff>0</xdr:rowOff>
    </xdr:from>
    <xdr:ext cx="184731" cy="264560"/>
    <xdr:sp macro="" textlink="">
      <xdr:nvSpPr>
        <xdr:cNvPr id="95" name="テキスト ボックス 94">
          <a:extLst>
            <a:ext uri="{FF2B5EF4-FFF2-40B4-BE49-F238E27FC236}">
              <a16:creationId xmlns:a16="http://schemas.microsoft.com/office/drawing/2014/main" id="{94067C8D-A2CC-47A3-B1D5-7875E34CEDCF}"/>
            </a:ext>
          </a:extLst>
        </xdr:cNvPr>
        <xdr:cNvSpPr txBox="1"/>
      </xdr:nvSpPr>
      <xdr:spPr>
        <a:xfrm>
          <a:off x="21031200"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167</xdr:row>
      <xdr:rowOff>0</xdr:rowOff>
    </xdr:from>
    <xdr:ext cx="184731" cy="264560"/>
    <xdr:sp macro="" textlink="">
      <xdr:nvSpPr>
        <xdr:cNvPr id="96" name="テキスト ボックス 95">
          <a:extLst>
            <a:ext uri="{FF2B5EF4-FFF2-40B4-BE49-F238E27FC236}">
              <a16:creationId xmlns:a16="http://schemas.microsoft.com/office/drawing/2014/main" id="{88F4FE76-9C03-4ABA-B900-49FFCFBED1AA}"/>
            </a:ext>
          </a:extLst>
        </xdr:cNvPr>
        <xdr:cNvSpPr txBox="1"/>
      </xdr:nvSpPr>
      <xdr:spPr>
        <a:xfrm>
          <a:off x="979344"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167</xdr:row>
      <xdr:rowOff>0</xdr:rowOff>
    </xdr:from>
    <xdr:ext cx="184731" cy="264560"/>
    <xdr:sp macro="" textlink="">
      <xdr:nvSpPr>
        <xdr:cNvPr id="97" name="テキスト ボックス 96">
          <a:extLst>
            <a:ext uri="{FF2B5EF4-FFF2-40B4-BE49-F238E27FC236}">
              <a16:creationId xmlns:a16="http://schemas.microsoft.com/office/drawing/2014/main" id="{92F59625-63FF-40E3-9886-ED1E80BC4037}"/>
            </a:ext>
          </a:extLst>
        </xdr:cNvPr>
        <xdr:cNvSpPr txBox="1"/>
      </xdr:nvSpPr>
      <xdr:spPr>
        <a:xfrm>
          <a:off x="979344"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181</xdr:row>
      <xdr:rowOff>0</xdr:rowOff>
    </xdr:from>
    <xdr:ext cx="184731" cy="264560"/>
    <xdr:sp macro="" textlink="">
      <xdr:nvSpPr>
        <xdr:cNvPr id="98" name="テキスト ボックス 97">
          <a:extLst>
            <a:ext uri="{FF2B5EF4-FFF2-40B4-BE49-F238E27FC236}">
              <a16:creationId xmlns:a16="http://schemas.microsoft.com/office/drawing/2014/main" id="{F3CC9A48-5A13-4B54-BB98-8A08136A9A87}"/>
            </a:ext>
          </a:extLst>
        </xdr:cNvPr>
        <xdr:cNvSpPr txBox="1"/>
      </xdr:nvSpPr>
      <xdr:spPr>
        <a:xfrm>
          <a:off x="21031200"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181</xdr:row>
      <xdr:rowOff>0</xdr:rowOff>
    </xdr:from>
    <xdr:ext cx="184731" cy="264560"/>
    <xdr:sp macro="" textlink="">
      <xdr:nvSpPr>
        <xdr:cNvPr id="99" name="テキスト ボックス 98">
          <a:extLst>
            <a:ext uri="{FF2B5EF4-FFF2-40B4-BE49-F238E27FC236}">
              <a16:creationId xmlns:a16="http://schemas.microsoft.com/office/drawing/2014/main" id="{4E926ED4-4A34-44CA-8154-7D00278B16C2}"/>
            </a:ext>
          </a:extLst>
        </xdr:cNvPr>
        <xdr:cNvSpPr txBox="1"/>
      </xdr:nvSpPr>
      <xdr:spPr>
        <a:xfrm>
          <a:off x="21031200"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181</xdr:row>
      <xdr:rowOff>0</xdr:rowOff>
    </xdr:from>
    <xdr:ext cx="184731" cy="264560"/>
    <xdr:sp macro="" textlink="">
      <xdr:nvSpPr>
        <xdr:cNvPr id="100" name="テキスト ボックス 99">
          <a:extLst>
            <a:ext uri="{FF2B5EF4-FFF2-40B4-BE49-F238E27FC236}">
              <a16:creationId xmlns:a16="http://schemas.microsoft.com/office/drawing/2014/main" id="{08FBE729-047F-4CB3-AEE1-54B2606539BD}"/>
            </a:ext>
          </a:extLst>
        </xdr:cNvPr>
        <xdr:cNvSpPr txBox="1"/>
      </xdr:nvSpPr>
      <xdr:spPr>
        <a:xfrm>
          <a:off x="979344"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181</xdr:row>
      <xdr:rowOff>0</xdr:rowOff>
    </xdr:from>
    <xdr:ext cx="184731" cy="264560"/>
    <xdr:sp macro="" textlink="">
      <xdr:nvSpPr>
        <xdr:cNvPr id="101" name="テキスト ボックス 100">
          <a:extLst>
            <a:ext uri="{FF2B5EF4-FFF2-40B4-BE49-F238E27FC236}">
              <a16:creationId xmlns:a16="http://schemas.microsoft.com/office/drawing/2014/main" id="{1F07B872-87E6-48FE-8A72-C40D02AA1E98}"/>
            </a:ext>
          </a:extLst>
        </xdr:cNvPr>
        <xdr:cNvSpPr txBox="1"/>
      </xdr:nvSpPr>
      <xdr:spPr>
        <a:xfrm>
          <a:off x="979344"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186</xdr:row>
      <xdr:rowOff>0</xdr:rowOff>
    </xdr:from>
    <xdr:ext cx="184731" cy="264560"/>
    <xdr:sp macro="" textlink="">
      <xdr:nvSpPr>
        <xdr:cNvPr id="102" name="テキスト ボックス 101">
          <a:extLst>
            <a:ext uri="{FF2B5EF4-FFF2-40B4-BE49-F238E27FC236}">
              <a16:creationId xmlns:a16="http://schemas.microsoft.com/office/drawing/2014/main" id="{EF82EE82-ECC6-409F-81E1-4907F5D93625}"/>
            </a:ext>
          </a:extLst>
        </xdr:cNvPr>
        <xdr:cNvSpPr txBox="1"/>
      </xdr:nvSpPr>
      <xdr:spPr>
        <a:xfrm>
          <a:off x="21031200"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186</xdr:row>
      <xdr:rowOff>0</xdr:rowOff>
    </xdr:from>
    <xdr:ext cx="184731" cy="264560"/>
    <xdr:sp macro="" textlink="">
      <xdr:nvSpPr>
        <xdr:cNvPr id="103" name="テキスト ボックス 102">
          <a:extLst>
            <a:ext uri="{FF2B5EF4-FFF2-40B4-BE49-F238E27FC236}">
              <a16:creationId xmlns:a16="http://schemas.microsoft.com/office/drawing/2014/main" id="{B0A2ACB6-FC93-4567-8F30-EDDA89F549A5}"/>
            </a:ext>
          </a:extLst>
        </xdr:cNvPr>
        <xdr:cNvSpPr txBox="1"/>
      </xdr:nvSpPr>
      <xdr:spPr>
        <a:xfrm>
          <a:off x="21031200"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186</xdr:row>
      <xdr:rowOff>0</xdr:rowOff>
    </xdr:from>
    <xdr:ext cx="184731" cy="264560"/>
    <xdr:sp macro="" textlink="">
      <xdr:nvSpPr>
        <xdr:cNvPr id="104" name="テキスト ボックス 103">
          <a:extLst>
            <a:ext uri="{FF2B5EF4-FFF2-40B4-BE49-F238E27FC236}">
              <a16:creationId xmlns:a16="http://schemas.microsoft.com/office/drawing/2014/main" id="{53D11356-92FE-4141-959A-77C35F814D20}"/>
            </a:ext>
          </a:extLst>
        </xdr:cNvPr>
        <xdr:cNvSpPr txBox="1"/>
      </xdr:nvSpPr>
      <xdr:spPr>
        <a:xfrm>
          <a:off x="979344"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186</xdr:row>
      <xdr:rowOff>0</xdr:rowOff>
    </xdr:from>
    <xdr:ext cx="184731" cy="264560"/>
    <xdr:sp macro="" textlink="">
      <xdr:nvSpPr>
        <xdr:cNvPr id="105" name="テキスト ボックス 104">
          <a:extLst>
            <a:ext uri="{FF2B5EF4-FFF2-40B4-BE49-F238E27FC236}">
              <a16:creationId xmlns:a16="http://schemas.microsoft.com/office/drawing/2014/main" id="{135456E6-316F-4E6D-8AC3-B7F6B9CCF27A}"/>
            </a:ext>
          </a:extLst>
        </xdr:cNvPr>
        <xdr:cNvSpPr txBox="1"/>
      </xdr:nvSpPr>
      <xdr:spPr>
        <a:xfrm>
          <a:off x="979344"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224</xdr:row>
      <xdr:rowOff>0</xdr:rowOff>
    </xdr:from>
    <xdr:ext cx="184731" cy="264560"/>
    <xdr:sp macro="" textlink="">
      <xdr:nvSpPr>
        <xdr:cNvPr id="106" name="テキスト ボックス 105">
          <a:extLst>
            <a:ext uri="{FF2B5EF4-FFF2-40B4-BE49-F238E27FC236}">
              <a16:creationId xmlns:a16="http://schemas.microsoft.com/office/drawing/2014/main" id="{6EC729C2-9920-4B2E-99E7-D17C94638AE4}"/>
            </a:ext>
          </a:extLst>
        </xdr:cNvPr>
        <xdr:cNvSpPr txBox="1"/>
      </xdr:nvSpPr>
      <xdr:spPr>
        <a:xfrm>
          <a:off x="210312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224</xdr:row>
      <xdr:rowOff>0</xdr:rowOff>
    </xdr:from>
    <xdr:ext cx="184731" cy="264560"/>
    <xdr:sp macro="" textlink="">
      <xdr:nvSpPr>
        <xdr:cNvPr id="107" name="テキスト ボックス 106">
          <a:extLst>
            <a:ext uri="{FF2B5EF4-FFF2-40B4-BE49-F238E27FC236}">
              <a16:creationId xmlns:a16="http://schemas.microsoft.com/office/drawing/2014/main" id="{4E5E9FBB-E359-47C8-AF01-FA95D7D9B577}"/>
            </a:ext>
          </a:extLst>
        </xdr:cNvPr>
        <xdr:cNvSpPr txBox="1"/>
      </xdr:nvSpPr>
      <xdr:spPr>
        <a:xfrm>
          <a:off x="210312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224</xdr:row>
      <xdr:rowOff>0</xdr:rowOff>
    </xdr:from>
    <xdr:ext cx="184731" cy="264560"/>
    <xdr:sp macro="" textlink="">
      <xdr:nvSpPr>
        <xdr:cNvPr id="108" name="テキスト ボックス 107">
          <a:extLst>
            <a:ext uri="{FF2B5EF4-FFF2-40B4-BE49-F238E27FC236}">
              <a16:creationId xmlns:a16="http://schemas.microsoft.com/office/drawing/2014/main" id="{6F1240B3-26BE-4A36-BFE9-D5B7DE18938B}"/>
            </a:ext>
          </a:extLst>
        </xdr:cNvPr>
        <xdr:cNvSpPr txBox="1"/>
      </xdr:nvSpPr>
      <xdr:spPr>
        <a:xfrm>
          <a:off x="9793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224</xdr:row>
      <xdr:rowOff>0</xdr:rowOff>
    </xdr:from>
    <xdr:ext cx="184731" cy="264560"/>
    <xdr:sp macro="" textlink="">
      <xdr:nvSpPr>
        <xdr:cNvPr id="109" name="テキスト ボックス 108">
          <a:extLst>
            <a:ext uri="{FF2B5EF4-FFF2-40B4-BE49-F238E27FC236}">
              <a16:creationId xmlns:a16="http://schemas.microsoft.com/office/drawing/2014/main" id="{ED598D61-06EE-4A34-AFD1-5403ECB05740}"/>
            </a:ext>
          </a:extLst>
        </xdr:cNvPr>
        <xdr:cNvSpPr txBox="1"/>
      </xdr:nvSpPr>
      <xdr:spPr>
        <a:xfrm>
          <a:off x="9793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250</xdr:row>
      <xdr:rowOff>0</xdr:rowOff>
    </xdr:from>
    <xdr:ext cx="184731" cy="264560"/>
    <xdr:sp macro="" textlink="">
      <xdr:nvSpPr>
        <xdr:cNvPr id="110" name="テキスト ボックス 109">
          <a:extLst>
            <a:ext uri="{FF2B5EF4-FFF2-40B4-BE49-F238E27FC236}">
              <a16:creationId xmlns:a16="http://schemas.microsoft.com/office/drawing/2014/main" id="{E9C9ECC3-3D68-4786-B297-446F34707A8C}"/>
            </a:ext>
          </a:extLst>
        </xdr:cNvPr>
        <xdr:cNvSpPr txBox="1"/>
      </xdr:nvSpPr>
      <xdr:spPr>
        <a:xfrm>
          <a:off x="21031200"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250</xdr:row>
      <xdr:rowOff>0</xdr:rowOff>
    </xdr:from>
    <xdr:ext cx="184731" cy="264560"/>
    <xdr:sp macro="" textlink="">
      <xdr:nvSpPr>
        <xdr:cNvPr id="111" name="テキスト ボックス 110">
          <a:extLst>
            <a:ext uri="{FF2B5EF4-FFF2-40B4-BE49-F238E27FC236}">
              <a16:creationId xmlns:a16="http://schemas.microsoft.com/office/drawing/2014/main" id="{72CFE5E0-5EEE-479B-A611-AB5B0387813C}"/>
            </a:ext>
          </a:extLst>
        </xdr:cNvPr>
        <xdr:cNvSpPr txBox="1"/>
      </xdr:nvSpPr>
      <xdr:spPr>
        <a:xfrm>
          <a:off x="21031200"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250</xdr:row>
      <xdr:rowOff>0</xdr:rowOff>
    </xdr:from>
    <xdr:ext cx="184731" cy="264560"/>
    <xdr:sp macro="" textlink="">
      <xdr:nvSpPr>
        <xdr:cNvPr id="112" name="テキスト ボックス 111">
          <a:extLst>
            <a:ext uri="{FF2B5EF4-FFF2-40B4-BE49-F238E27FC236}">
              <a16:creationId xmlns:a16="http://schemas.microsoft.com/office/drawing/2014/main" id="{3AB28F68-1EEA-4CC8-8CD3-DC886242CFB9}"/>
            </a:ext>
          </a:extLst>
        </xdr:cNvPr>
        <xdr:cNvSpPr txBox="1"/>
      </xdr:nvSpPr>
      <xdr:spPr>
        <a:xfrm>
          <a:off x="979344"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250</xdr:row>
      <xdr:rowOff>0</xdr:rowOff>
    </xdr:from>
    <xdr:ext cx="184731" cy="264560"/>
    <xdr:sp macro="" textlink="">
      <xdr:nvSpPr>
        <xdr:cNvPr id="113" name="テキスト ボックス 112">
          <a:extLst>
            <a:ext uri="{FF2B5EF4-FFF2-40B4-BE49-F238E27FC236}">
              <a16:creationId xmlns:a16="http://schemas.microsoft.com/office/drawing/2014/main" id="{6C365FC9-A53F-4A6E-B687-BAD264238E8D}"/>
            </a:ext>
          </a:extLst>
        </xdr:cNvPr>
        <xdr:cNvSpPr txBox="1"/>
      </xdr:nvSpPr>
      <xdr:spPr>
        <a:xfrm>
          <a:off x="979344"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198</xdr:row>
      <xdr:rowOff>0</xdr:rowOff>
    </xdr:from>
    <xdr:ext cx="184731" cy="264560"/>
    <xdr:sp macro="" textlink="">
      <xdr:nvSpPr>
        <xdr:cNvPr id="114" name="テキスト ボックス 113">
          <a:extLst>
            <a:ext uri="{FF2B5EF4-FFF2-40B4-BE49-F238E27FC236}">
              <a16:creationId xmlns:a16="http://schemas.microsoft.com/office/drawing/2014/main" id="{EACE70AE-4EF8-407E-A860-EC8A2C06D453}"/>
            </a:ext>
          </a:extLst>
        </xdr:cNvPr>
        <xdr:cNvSpPr txBox="1"/>
      </xdr:nvSpPr>
      <xdr:spPr>
        <a:xfrm>
          <a:off x="21031200"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198</xdr:row>
      <xdr:rowOff>0</xdr:rowOff>
    </xdr:from>
    <xdr:ext cx="184731" cy="264560"/>
    <xdr:sp macro="" textlink="">
      <xdr:nvSpPr>
        <xdr:cNvPr id="115" name="テキスト ボックス 114">
          <a:extLst>
            <a:ext uri="{FF2B5EF4-FFF2-40B4-BE49-F238E27FC236}">
              <a16:creationId xmlns:a16="http://schemas.microsoft.com/office/drawing/2014/main" id="{2C36DF4D-C614-453E-951C-CA06F84C59A2}"/>
            </a:ext>
          </a:extLst>
        </xdr:cNvPr>
        <xdr:cNvSpPr txBox="1"/>
      </xdr:nvSpPr>
      <xdr:spPr>
        <a:xfrm>
          <a:off x="21031200"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198</xdr:row>
      <xdr:rowOff>0</xdr:rowOff>
    </xdr:from>
    <xdr:ext cx="184731" cy="264560"/>
    <xdr:sp macro="" textlink="">
      <xdr:nvSpPr>
        <xdr:cNvPr id="116" name="テキスト ボックス 115">
          <a:extLst>
            <a:ext uri="{FF2B5EF4-FFF2-40B4-BE49-F238E27FC236}">
              <a16:creationId xmlns:a16="http://schemas.microsoft.com/office/drawing/2014/main" id="{5F090622-9DD5-4BD9-B7E8-511D5B1A6F73}"/>
            </a:ext>
          </a:extLst>
        </xdr:cNvPr>
        <xdr:cNvSpPr txBox="1"/>
      </xdr:nvSpPr>
      <xdr:spPr>
        <a:xfrm>
          <a:off x="979344"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198</xdr:row>
      <xdr:rowOff>0</xdr:rowOff>
    </xdr:from>
    <xdr:ext cx="184731" cy="264560"/>
    <xdr:sp macro="" textlink="">
      <xdr:nvSpPr>
        <xdr:cNvPr id="117" name="テキスト ボックス 116">
          <a:extLst>
            <a:ext uri="{FF2B5EF4-FFF2-40B4-BE49-F238E27FC236}">
              <a16:creationId xmlns:a16="http://schemas.microsoft.com/office/drawing/2014/main" id="{D088CC08-E02C-4C21-BBAD-C938DABADEE7}"/>
            </a:ext>
          </a:extLst>
        </xdr:cNvPr>
        <xdr:cNvSpPr txBox="1"/>
      </xdr:nvSpPr>
      <xdr:spPr>
        <a:xfrm>
          <a:off x="979344"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236</xdr:row>
      <xdr:rowOff>0</xdr:rowOff>
    </xdr:from>
    <xdr:ext cx="184731" cy="264560"/>
    <xdr:sp macro="" textlink="">
      <xdr:nvSpPr>
        <xdr:cNvPr id="118" name="テキスト ボックス 117">
          <a:extLst>
            <a:ext uri="{FF2B5EF4-FFF2-40B4-BE49-F238E27FC236}">
              <a16:creationId xmlns:a16="http://schemas.microsoft.com/office/drawing/2014/main" id="{EE76E5A0-6D6E-4795-8B4D-3D67A5EFB426}"/>
            </a:ext>
          </a:extLst>
        </xdr:cNvPr>
        <xdr:cNvSpPr txBox="1"/>
      </xdr:nvSpPr>
      <xdr:spPr>
        <a:xfrm>
          <a:off x="21031200"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236</xdr:row>
      <xdr:rowOff>0</xdr:rowOff>
    </xdr:from>
    <xdr:ext cx="184731" cy="264560"/>
    <xdr:sp macro="" textlink="">
      <xdr:nvSpPr>
        <xdr:cNvPr id="119" name="テキスト ボックス 118">
          <a:extLst>
            <a:ext uri="{FF2B5EF4-FFF2-40B4-BE49-F238E27FC236}">
              <a16:creationId xmlns:a16="http://schemas.microsoft.com/office/drawing/2014/main" id="{0C8A8E96-C30F-4757-BE13-36EA6AA210B6}"/>
            </a:ext>
          </a:extLst>
        </xdr:cNvPr>
        <xdr:cNvSpPr txBox="1"/>
      </xdr:nvSpPr>
      <xdr:spPr>
        <a:xfrm>
          <a:off x="21031200"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236</xdr:row>
      <xdr:rowOff>0</xdr:rowOff>
    </xdr:from>
    <xdr:ext cx="184731" cy="264560"/>
    <xdr:sp macro="" textlink="">
      <xdr:nvSpPr>
        <xdr:cNvPr id="120" name="テキスト ボックス 119">
          <a:extLst>
            <a:ext uri="{FF2B5EF4-FFF2-40B4-BE49-F238E27FC236}">
              <a16:creationId xmlns:a16="http://schemas.microsoft.com/office/drawing/2014/main" id="{F5E6655A-F185-4351-839B-EE366E2F292A}"/>
            </a:ext>
          </a:extLst>
        </xdr:cNvPr>
        <xdr:cNvSpPr txBox="1"/>
      </xdr:nvSpPr>
      <xdr:spPr>
        <a:xfrm>
          <a:off x="979344"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236</xdr:row>
      <xdr:rowOff>0</xdr:rowOff>
    </xdr:from>
    <xdr:ext cx="184731" cy="264560"/>
    <xdr:sp macro="" textlink="">
      <xdr:nvSpPr>
        <xdr:cNvPr id="121" name="テキスト ボックス 120">
          <a:extLst>
            <a:ext uri="{FF2B5EF4-FFF2-40B4-BE49-F238E27FC236}">
              <a16:creationId xmlns:a16="http://schemas.microsoft.com/office/drawing/2014/main" id="{238FDD85-CAAF-45AC-ACF3-B78BA0107056}"/>
            </a:ext>
          </a:extLst>
        </xdr:cNvPr>
        <xdr:cNvSpPr txBox="1"/>
      </xdr:nvSpPr>
      <xdr:spPr>
        <a:xfrm>
          <a:off x="979344"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211</xdr:row>
      <xdr:rowOff>0</xdr:rowOff>
    </xdr:from>
    <xdr:ext cx="184731" cy="264560"/>
    <xdr:sp macro="" textlink="">
      <xdr:nvSpPr>
        <xdr:cNvPr id="122" name="テキスト ボックス 121">
          <a:extLst>
            <a:ext uri="{FF2B5EF4-FFF2-40B4-BE49-F238E27FC236}">
              <a16:creationId xmlns:a16="http://schemas.microsoft.com/office/drawing/2014/main" id="{12674E2F-B267-49D1-B705-741D62922D47}"/>
            </a:ext>
          </a:extLst>
        </xdr:cNvPr>
        <xdr:cNvSpPr txBox="1"/>
      </xdr:nvSpPr>
      <xdr:spPr>
        <a:xfrm>
          <a:off x="21031200"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211</xdr:row>
      <xdr:rowOff>0</xdr:rowOff>
    </xdr:from>
    <xdr:ext cx="184731" cy="264560"/>
    <xdr:sp macro="" textlink="">
      <xdr:nvSpPr>
        <xdr:cNvPr id="123" name="テキスト ボックス 122">
          <a:extLst>
            <a:ext uri="{FF2B5EF4-FFF2-40B4-BE49-F238E27FC236}">
              <a16:creationId xmlns:a16="http://schemas.microsoft.com/office/drawing/2014/main" id="{7B9FEBCE-4325-4723-BF27-A79C6C101F36}"/>
            </a:ext>
          </a:extLst>
        </xdr:cNvPr>
        <xdr:cNvSpPr txBox="1"/>
      </xdr:nvSpPr>
      <xdr:spPr>
        <a:xfrm>
          <a:off x="21031200"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211</xdr:row>
      <xdr:rowOff>0</xdr:rowOff>
    </xdr:from>
    <xdr:ext cx="184731" cy="264560"/>
    <xdr:sp macro="" textlink="">
      <xdr:nvSpPr>
        <xdr:cNvPr id="124" name="テキスト ボックス 123">
          <a:extLst>
            <a:ext uri="{FF2B5EF4-FFF2-40B4-BE49-F238E27FC236}">
              <a16:creationId xmlns:a16="http://schemas.microsoft.com/office/drawing/2014/main" id="{27D1758D-1F9D-4CEF-856A-34A106C7BFB8}"/>
            </a:ext>
          </a:extLst>
        </xdr:cNvPr>
        <xdr:cNvSpPr txBox="1"/>
      </xdr:nvSpPr>
      <xdr:spPr>
        <a:xfrm>
          <a:off x="979344"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211</xdr:row>
      <xdr:rowOff>0</xdr:rowOff>
    </xdr:from>
    <xdr:ext cx="184731" cy="264560"/>
    <xdr:sp macro="" textlink="">
      <xdr:nvSpPr>
        <xdr:cNvPr id="125" name="テキスト ボックス 124">
          <a:extLst>
            <a:ext uri="{FF2B5EF4-FFF2-40B4-BE49-F238E27FC236}">
              <a16:creationId xmlns:a16="http://schemas.microsoft.com/office/drawing/2014/main" id="{C01B788D-E700-4BF0-A600-4A9E24AA38C7}"/>
            </a:ext>
          </a:extLst>
        </xdr:cNvPr>
        <xdr:cNvSpPr txBox="1"/>
      </xdr:nvSpPr>
      <xdr:spPr>
        <a:xfrm>
          <a:off x="979344"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231</xdr:row>
      <xdr:rowOff>0</xdr:rowOff>
    </xdr:from>
    <xdr:ext cx="184731" cy="264560"/>
    <xdr:sp macro="" textlink="">
      <xdr:nvSpPr>
        <xdr:cNvPr id="126" name="テキスト ボックス 125">
          <a:extLst>
            <a:ext uri="{FF2B5EF4-FFF2-40B4-BE49-F238E27FC236}">
              <a16:creationId xmlns:a16="http://schemas.microsoft.com/office/drawing/2014/main" id="{771CD7C2-ACBB-46BF-AD1F-37B158D25668}"/>
            </a:ext>
          </a:extLst>
        </xdr:cNvPr>
        <xdr:cNvSpPr txBox="1"/>
      </xdr:nvSpPr>
      <xdr:spPr>
        <a:xfrm>
          <a:off x="21031200"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231</xdr:row>
      <xdr:rowOff>0</xdr:rowOff>
    </xdr:from>
    <xdr:ext cx="184731" cy="264560"/>
    <xdr:sp macro="" textlink="">
      <xdr:nvSpPr>
        <xdr:cNvPr id="127" name="テキスト ボックス 126">
          <a:extLst>
            <a:ext uri="{FF2B5EF4-FFF2-40B4-BE49-F238E27FC236}">
              <a16:creationId xmlns:a16="http://schemas.microsoft.com/office/drawing/2014/main" id="{FB9D6B13-DDF5-4B43-8B11-665890EDDE69}"/>
            </a:ext>
          </a:extLst>
        </xdr:cNvPr>
        <xdr:cNvSpPr txBox="1"/>
      </xdr:nvSpPr>
      <xdr:spPr>
        <a:xfrm>
          <a:off x="21031200"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231</xdr:row>
      <xdr:rowOff>0</xdr:rowOff>
    </xdr:from>
    <xdr:ext cx="184731" cy="264560"/>
    <xdr:sp macro="" textlink="">
      <xdr:nvSpPr>
        <xdr:cNvPr id="128" name="テキスト ボックス 127">
          <a:extLst>
            <a:ext uri="{FF2B5EF4-FFF2-40B4-BE49-F238E27FC236}">
              <a16:creationId xmlns:a16="http://schemas.microsoft.com/office/drawing/2014/main" id="{0AED8747-4685-4125-AEA2-A62EF966D01A}"/>
            </a:ext>
          </a:extLst>
        </xdr:cNvPr>
        <xdr:cNvSpPr txBox="1"/>
      </xdr:nvSpPr>
      <xdr:spPr>
        <a:xfrm>
          <a:off x="979344"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231</xdr:row>
      <xdr:rowOff>0</xdr:rowOff>
    </xdr:from>
    <xdr:ext cx="184731" cy="264560"/>
    <xdr:sp macro="" textlink="">
      <xdr:nvSpPr>
        <xdr:cNvPr id="129" name="テキスト ボックス 128">
          <a:extLst>
            <a:ext uri="{FF2B5EF4-FFF2-40B4-BE49-F238E27FC236}">
              <a16:creationId xmlns:a16="http://schemas.microsoft.com/office/drawing/2014/main" id="{F90ACE71-BB95-4894-885B-DB773DD47B1B}"/>
            </a:ext>
          </a:extLst>
        </xdr:cNvPr>
        <xdr:cNvSpPr txBox="1"/>
      </xdr:nvSpPr>
      <xdr:spPr>
        <a:xfrm>
          <a:off x="979344"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194</xdr:row>
      <xdr:rowOff>0</xdr:rowOff>
    </xdr:from>
    <xdr:ext cx="184731" cy="264560"/>
    <xdr:sp macro="" textlink="">
      <xdr:nvSpPr>
        <xdr:cNvPr id="130" name="テキスト ボックス 129">
          <a:extLst>
            <a:ext uri="{FF2B5EF4-FFF2-40B4-BE49-F238E27FC236}">
              <a16:creationId xmlns:a16="http://schemas.microsoft.com/office/drawing/2014/main" id="{6A9B3633-790E-432C-9C24-1BD197F92B2A}"/>
            </a:ext>
          </a:extLst>
        </xdr:cNvPr>
        <xdr:cNvSpPr txBox="1"/>
      </xdr:nvSpPr>
      <xdr:spPr>
        <a:xfrm>
          <a:off x="21031200"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194</xdr:row>
      <xdr:rowOff>0</xdr:rowOff>
    </xdr:from>
    <xdr:ext cx="184731" cy="264560"/>
    <xdr:sp macro="" textlink="">
      <xdr:nvSpPr>
        <xdr:cNvPr id="131" name="テキスト ボックス 130">
          <a:extLst>
            <a:ext uri="{FF2B5EF4-FFF2-40B4-BE49-F238E27FC236}">
              <a16:creationId xmlns:a16="http://schemas.microsoft.com/office/drawing/2014/main" id="{724BD04E-8D4D-4227-A612-B75BC4F17F62}"/>
            </a:ext>
          </a:extLst>
        </xdr:cNvPr>
        <xdr:cNvSpPr txBox="1"/>
      </xdr:nvSpPr>
      <xdr:spPr>
        <a:xfrm>
          <a:off x="21031200"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194</xdr:row>
      <xdr:rowOff>0</xdr:rowOff>
    </xdr:from>
    <xdr:ext cx="184731" cy="264560"/>
    <xdr:sp macro="" textlink="">
      <xdr:nvSpPr>
        <xdr:cNvPr id="132" name="テキスト ボックス 131">
          <a:extLst>
            <a:ext uri="{FF2B5EF4-FFF2-40B4-BE49-F238E27FC236}">
              <a16:creationId xmlns:a16="http://schemas.microsoft.com/office/drawing/2014/main" id="{FD8F66D2-B8FF-4A13-B7FC-B72F8390E444}"/>
            </a:ext>
          </a:extLst>
        </xdr:cNvPr>
        <xdr:cNvSpPr txBox="1"/>
      </xdr:nvSpPr>
      <xdr:spPr>
        <a:xfrm>
          <a:off x="979344"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194</xdr:row>
      <xdr:rowOff>0</xdr:rowOff>
    </xdr:from>
    <xdr:ext cx="184731" cy="264560"/>
    <xdr:sp macro="" textlink="">
      <xdr:nvSpPr>
        <xdr:cNvPr id="133" name="テキスト ボックス 132">
          <a:extLst>
            <a:ext uri="{FF2B5EF4-FFF2-40B4-BE49-F238E27FC236}">
              <a16:creationId xmlns:a16="http://schemas.microsoft.com/office/drawing/2014/main" id="{0E126206-B4E6-453F-88EF-995E90006DE6}"/>
            </a:ext>
          </a:extLst>
        </xdr:cNvPr>
        <xdr:cNvSpPr txBox="1"/>
      </xdr:nvSpPr>
      <xdr:spPr>
        <a:xfrm>
          <a:off x="979344"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223</xdr:row>
      <xdr:rowOff>0</xdr:rowOff>
    </xdr:from>
    <xdr:ext cx="184731" cy="264560"/>
    <xdr:sp macro="" textlink="">
      <xdr:nvSpPr>
        <xdr:cNvPr id="134" name="テキスト ボックス 133">
          <a:extLst>
            <a:ext uri="{FF2B5EF4-FFF2-40B4-BE49-F238E27FC236}">
              <a16:creationId xmlns:a16="http://schemas.microsoft.com/office/drawing/2014/main" id="{1E02A743-254B-41A5-8AE4-2AD2716B2331}"/>
            </a:ext>
          </a:extLst>
        </xdr:cNvPr>
        <xdr:cNvSpPr txBox="1"/>
      </xdr:nvSpPr>
      <xdr:spPr>
        <a:xfrm>
          <a:off x="21031200"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223</xdr:row>
      <xdr:rowOff>0</xdr:rowOff>
    </xdr:from>
    <xdr:ext cx="184731" cy="264560"/>
    <xdr:sp macro="" textlink="">
      <xdr:nvSpPr>
        <xdr:cNvPr id="135" name="テキスト ボックス 134">
          <a:extLst>
            <a:ext uri="{FF2B5EF4-FFF2-40B4-BE49-F238E27FC236}">
              <a16:creationId xmlns:a16="http://schemas.microsoft.com/office/drawing/2014/main" id="{A19BF9B3-FFA4-403E-BAC9-3FBA288B5F19}"/>
            </a:ext>
          </a:extLst>
        </xdr:cNvPr>
        <xdr:cNvSpPr txBox="1"/>
      </xdr:nvSpPr>
      <xdr:spPr>
        <a:xfrm>
          <a:off x="21031200"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223</xdr:row>
      <xdr:rowOff>0</xdr:rowOff>
    </xdr:from>
    <xdr:ext cx="184731" cy="264560"/>
    <xdr:sp macro="" textlink="">
      <xdr:nvSpPr>
        <xdr:cNvPr id="136" name="テキスト ボックス 135">
          <a:extLst>
            <a:ext uri="{FF2B5EF4-FFF2-40B4-BE49-F238E27FC236}">
              <a16:creationId xmlns:a16="http://schemas.microsoft.com/office/drawing/2014/main" id="{82EA06E9-CC7A-47FB-8715-BB57BCFAC11B}"/>
            </a:ext>
          </a:extLst>
        </xdr:cNvPr>
        <xdr:cNvSpPr txBox="1"/>
      </xdr:nvSpPr>
      <xdr:spPr>
        <a:xfrm>
          <a:off x="979344"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223</xdr:row>
      <xdr:rowOff>0</xdr:rowOff>
    </xdr:from>
    <xdr:ext cx="184731" cy="264560"/>
    <xdr:sp macro="" textlink="">
      <xdr:nvSpPr>
        <xdr:cNvPr id="137" name="テキスト ボックス 136">
          <a:extLst>
            <a:ext uri="{FF2B5EF4-FFF2-40B4-BE49-F238E27FC236}">
              <a16:creationId xmlns:a16="http://schemas.microsoft.com/office/drawing/2014/main" id="{8F5F99F6-32F1-46D6-890C-BBE3EFF99C00}"/>
            </a:ext>
          </a:extLst>
        </xdr:cNvPr>
        <xdr:cNvSpPr txBox="1"/>
      </xdr:nvSpPr>
      <xdr:spPr>
        <a:xfrm>
          <a:off x="979344"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363</xdr:row>
      <xdr:rowOff>0</xdr:rowOff>
    </xdr:from>
    <xdr:ext cx="184731" cy="264560"/>
    <xdr:sp macro="" textlink="">
      <xdr:nvSpPr>
        <xdr:cNvPr id="138" name="テキスト ボックス 137">
          <a:extLst>
            <a:ext uri="{FF2B5EF4-FFF2-40B4-BE49-F238E27FC236}">
              <a16:creationId xmlns:a16="http://schemas.microsoft.com/office/drawing/2014/main" id="{7135F32E-BBC6-43E9-95BC-A2109B7B400C}"/>
            </a:ext>
          </a:extLst>
        </xdr:cNvPr>
        <xdr:cNvSpPr txBox="1"/>
      </xdr:nvSpPr>
      <xdr:spPr>
        <a:xfrm>
          <a:off x="21031200"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363</xdr:row>
      <xdr:rowOff>0</xdr:rowOff>
    </xdr:from>
    <xdr:ext cx="184731" cy="264560"/>
    <xdr:sp macro="" textlink="">
      <xdr:nvSpPr>
        <xdr:cNvPr id="139" name="テキスト ボックス 138">
          <a:extLst>
            <a:ext uri="{FF2B5EF4-FFF2-40B4-BE49-F238E27FC236}">
              <a16:creationId xmlns:a16="http://schemas.microsoft.com/office/drawing/2014/main" id="{4312A5CB-A1C0-47BD-B53F-73DE679DCD9C}"/>
            </a:ext>
          </a:extLst>
        </xdr:cNvPr>
        <xdr:cNvSpPr txBox="1"/>
      </xdr:nvSpPr>
      <xdr:spPr>
        <a:xfrm>
          <a:off x="21031200"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363</xdr:row>
      <xdr:rowOff>0</xdr:rowOff>
    </xdr:from>
    <xdr:ext cx="184731" cy="264560"/>
    <xdr:sp macro="" textlink="">
      <xdr:nvSpPr>
        <xdr:cNvPr id="140" name="テキスト ボックス 139">
          <a:extLst>
            <a:ext uri="{FF2B5EF4-FFF2-40B4-BE49-F238E27FC236}">
              <a16:creationId xmlns:a16="http://schemas.microsoft.com/office/drawing/2014/main" id="{EE35B62D-0065-4088-A8F5-AC917A1FB434}"/>
            </a:ext>
          </a:extLst>
        </xdr:cNvPr>
        <xdr:cNvSpPr txBox="1"/>
      </xdr:nvSpPr>
      <xdr:spPr>
        <a:xfrm>
          <a:off x="979344"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363</xdr:row>
      <xdr:rowOff>0</xdr:rowOff>
    </xdr:from>
    <xdr:ext cx="184731" cy="264560"/>
    <xdr:sp macro="" textlink="">
      <xdr:nvSpPr>
        <xdr:cNvPr id="141" name="テキスト ボックス 140">
          <a:extLst>
            <a:ext uri="{FF2B5EF4-FFF2-40B4-BE49-F238E27FC236}">
              <a16:creationId xmlns:a16="http://schemas.microsoft.com/office/drawing/2014/main" id="{253679A3-CB20-4DAF-8B91-3F4D74A26B33}"/>
            </a:ext>
          </a:extLst>
        </xdr:cNvPr>
        <xdr:cNvSpPr txBox="1"/>
      </xdr:nvSpPr>
      <xdr:spPr>
        <a:xfrm>
          <a:off x="979344"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371</xdr:row>
      <xdr:rowOff>0</xdr:rowOff>
    </xdr:from>
    <xdr:ext cx="184731" cy="264560"/>
    <xdr:sp macro="" textlink="">
      <xdr:nvSpPr>
        <xdr:cNvPr id="142" name="テキスト ボックス 141">
          <a:extLst>
            <a:ext uri="{FF2B5EF4-FFF2-40B4-BE49-F238E27FC236}">
              <a16:creationId xmlns:a16="http://schemas.microsoft.com/office/drawing/2014/main" id="{991878D8-815C-4641-8439-917BD5A9858A}"/>
            </a:ext>
          </a:extLst>
        </xdr:cNvPr>
        <xdr:cNvSpPr txBox="1"/>
      </xdr:nvSpPr>
      <xdr:spPr>
        <a:xfrm>
          <a:off x="21031200"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371</xdr:row>
      <xdr:rowOff>0</xdr:rowOff>
    </xdr:from>
    <xdr:ext cx="184731" cy="264560"/>
    <xdr:sp macro="" textlink="">
      <xdr:nvSpPr>
        <xdr:cNvPr id="143" name="テキスト ボックス 142">
          <a:extLst>
            <a:ext uri="{FF2B5EF4-FFF2-40B4-BE49-F238E27FC236}">
              <a16:creationId xmlns:a16="http://schemas.microsoft.com/office/drawing/2014/main" id="{F59A0C28-8D07-4201-9228-999F56719EC6}"/>
            </a:ext>
          </a:extLst>
        </xdr:cNvPr>
        <xdr:cNvSpPr txBox="1"/>
      </xdr:nvSpPr>
      <xdr:spPr>
        <a:xfrm>
          <a:off x="21031200"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371</xdr:row>
      <xdr:rowOff>0</xdr:rowOff>
    </xdr:from>
    <xdr:ext cx="184731" cy="264560"/>
    <xdr:sp macro="" textlink="">
      <xdr:nvSpPr>
        <xdr:cNvPr id="144" name="テキスト ボックス 143">
          <a:extLst>
            <a:ext uri="{FF2B5EF4-FFF2-40B4-BE49-F238E27FC236}">
              <a16:creationId xmlns:a16="http://schemas.microsoft.com/office/drawing/2014/main" id="{F6689433-8BA9-4DC0-BE77-366D47C03569}"/>
            </a:ext>
          </a:extLst>
        </xdr:cNvPr>
        <xdr:cNvSpPr txBox="1"/>
      </xdr:nvSpPr>
      <xdr:spPr>
        <a:xfrm>
          <a:off x="979344"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371</xdr:row>
      <xdr:rowOff>0</xdr:rowOff>
    </xdr:from>
    <xdr:ext cx="184731" cy="264560"/>
    <xdr:sp macro="" textlink="">
      <xdr:nvSpPr>
        <xdr:cNvPr id="145" name="テキスト ボックス 144">
          <a:extLst>
            <a:ext uri="{FF2B5EF4-FFF2-40B4-BE49-F238E27FC236}">
              <a16:creationId xmlns:a16="http://schemas.microsoft.com/office/drawing/2014/main" id="{4BE68CE4-760F-45FB-A73D-428AFDCB5EC0}"/>
            </a:ext>
          </a:extLst>
        </xdr:cNvPr>
        <xdr:cNvSpPr txBox="1"/>
      </xdr:nvSpPr>
      <xdr:spPr>
        <a:xfrm>
          <a:off x="979344"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328</xdr:row>
      <xdr:rowOff>0</xdr:rowOff>
    </xdr:from>
    <xdr:ext cx="184731" cy="264560"/>
    <xdr:sp macro="" textlink="">
      <xdr:nvSpPr>
        <xdr:cNvPr id="146" name="テキスト ボックス 145">
          <a:extLst>
            <a:ext uri="{FF2B5EF4-FFF2-40B4-BE49-F238E27FC236}">
              <a16:creationId xmlns:a16="http://schemas.microsoft.com/office/drawing/2014/main" id="{9901E4C1-9AED-4E42-90C5-7F4BA2ECD546}"/>
            </a:ext>
          </a:extLst>
        </xdr:cNvPr>
        <xdr:cNvSpPr txBox="1"/>
      </xdr:nvSpPr>
      <xdr:spPr>
        <a:xfrm>
          <a:off x="21031200"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328</xdr:row>
      <xdr:rowOff>0</xdr:rowOff>
    </xdr:from>
    <xdr:ext cx="184731" cy="264560"/>
    <xdr:sp macro="" textlink="">
      <xdr:nvSpPr>
        <xdr:cNvPr id="147" name="テキスト ボックス 146">
          <a:extLst>
            <a:ext uri="{FF2B5EF4-FFF2-40B4-BE49-F238E27FC236}">
              <a16:creationId xmlns:a16="http://schemas.microsoft.com/office/drawing/2014/main" id="{1896DA62-AEA6-4B19-A62F-2218192C59A9}"/>
            </a:ext>
          </a:extLst>
        </xdr:cNvPr>
        <xdr:cNvSpPr txBox="1"/>
      </xdr:nvSpPr>
      <xdr:spPr>
        <a:xfrm>
          <a:off x="21031200"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328</xdr:row>
      <xdr:rowOff>0</xdr:rowOff>
    </xdr:from>
    <xdr:ext cx="184731" cy="264560"/>
    <xdr:sp macro="" textlink="">
      <xdr:nvSpPr>
        <xdr:cNvPr id="148" name="テキスト ボックス 147">
          <a:extLst>
            <a:ext uri="{FF2B5EF4-FFF2-40B4-BE49-F238E27FC236}">
              <a16:creationId xmlns:a16="http://schemas.microsoft.com/office/drawing/2014/main" id="{E9D33CCC-D894-42D5-AC91-F93EF70F6D50}"/>
            </a:ext>
          </a:extLst>
        </xdr:cNvPr>
        <xdr:cNvSpPr txBox="1"/>
      </xdr:nvSpPr>
      <xdr:spPr>
        <a:xfrm>
          <a:off x="979344"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328</xdr:row>
      <xdr:rowOff>0</xdr:rowOff>
    </xdr:from>
    <xdr:ext cx="184731" cy="264560"/>
    <xdr:sp macro="" textlink="">
      <xdr:nvSpPr>
        <xdr:cNvPr id="149" name="テキスト ボックス 148">
          <a:extLst>
            <a:ext uri="{FF2B5EF4-FFF2-40B4-BE49-F238E27FC236}">
              <a16:creationId xmlns:a16="http://schemas.microsoft.com/office/drawing/2014/main" id="{039D0B1B-3D11-450B-B3D2-9039CF24D41C}"/>
            </a:ext>
          </a:extLst>
        </xdr:cNvPr>
        <xdr:cNvSpPr txBox="1"/>
      </xdr:nvSpPr>
      <xdr:spPr>
        <a:xfrm>
          <a:off x="979344"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321</xdr:row>
      <xdr:rowOff>0</xdr:rowOff>
    </xdr:from>
    <xdr:ext cx="184731" cy="264560"/>
    <xdr:sp macro="" textlink="">
      <xdr:nvSpPr>
        <xdr:cNvPr id="150" name="テキスト ボックス 149">
          <a:extLst>
            <a:ext uri="{FF2B5EF4-FFF2-40B4-BE49-F238E27FC236}">
              <a16:creationId xmlns:a16="http://schemas.microsoft.com/office/drawing/2014/main" id="{BF3E47ED-5552-41EC-BBF8-E618EDE722DF}"/>
            </a:ext>
          </a:extLst>
        </xdr:cNvPr>
        <xdr:cNvSpPr txBox="1"/>
      </xdr:nvSpPr>
      <xdr:spPr>
        <a:xfrm>
          <a:off x="21031200"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321</xdr:row>
      <xdr:rowOff>0</xdr:rowOff>
    </xdr:from>
    <xdr:ext cx="184731" cy="264560"/>
    <xdr:sp macro="" textlink="">
      <xdr:nvSpPr>
        <xdr:cNvPr id="151" name="テキスト ボックス 150">
          <a:extLst>
            <a:ext uri="{FF2B5EF4-FFF2-40B4-BE49-F238E27FC236}">
              <a16:creationId xmlns:a16="http://schemas.microsoft.com/office/drawing/2014/main" id="{7B4B4B6C-A216-4B05-B573-EFED856C0685}"/>
            </a:ext>
          </a:extLst>
        </xdr:cNvPr>
        <xdr:cNvSpPr txBox="1"/>
      </xdr:nvSpPr>
      <xdr:spPr>
        <a:xfrm>
          <a:off x="21031200"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321</xdr:row>
      <xdr:rowOff>0</xdr:rowOff>
    </xdr:from>
    <xdr:ext cx="184731" cy="264560"/>
    <xdr:sp macro="" textlink="">
      <xdr:nvSpPr>
        <xdr:cNvPr id="152" name="テキスト ボックス 151">
          <a:extLst>
            <a:ext uri="{FF2B5EF4-FFF2-40B4-BE49-F238E27FC236}">
              <a16:creationId xmlns:a16="http://schemas.microsoft.com/office/drawing/2014/main" id="{F33A6E01-472C-4669-B2EE-D5844C6D163E}"/>
            </a:ext>
          </a:extLst>
        </xdr:cNvPr>
        <xdr:cNvSpPr txBox="1"/>
      </xdr:nvSpPr>
      <xdr:spPr>
        <a:xfrm>
          <a:off x="979344"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321</xdr:row>
      <xdr:rowOff>0</xdr:rowOff>
    </xdr:from>
    <xdr:ext cx="184731" cy="264560"/>
    <xdr:sp macro="" textlink="">
      <xdr:nvSpPr>
        <xdr:cNvPr id="153" name="テキスト ボックス 152">
          <a:extLst>
            <a:ext uri="{FF2B5EF4-FFF2-40B4-BE49-F238E27FC236}">
              <a16:creationId xmlns:a16="http://schemas.microsoft.com/office/drawing/2014/main" id="{8D5B35C0-4E44-4367-BB03-B521B0C67B69}"/>
            </a:ext>
          </a:extLst>
        </xdr:cNvPr>
        <xdr:cNvSpPr txBox="1"/>
      </xdr:nvSpPr>
      <xdr:spPr>
        <a:xfrm>
          <a:off x="979344"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338</xdr:row>
      <xdr:rowOff>0</xdr:rowOff>
    </xdr:from>
    <xdr:ext cx="184731" cy="264560"/>
    <xdr:sp macro="" textlink="">
      <xdr:nvSpPr>
        <xdr:cNvPr id="154" name="テキスト ボックス 153">
          <a:extLst>
            <a:ext uri="{FF2B5EF4-FFF2-40B4-BE49-F238E27FC236}">
              <a16:creationId xmlns:a16="http://schemas.microsoft.com/office/drawing/2014/main" id="{961CD593-5C7C-47C7-963A-AE3468E3D29B}"/>
            </a:ext>
          </a:extLst>
        </xdr:cNvPr>
        <xdr:cNvSpPr txBox="1"/>
      </xdr:nvSpPr>
      <xdr:spPr>
        <a:xfrm>
          <a:off x="21031200"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338</xdr:row>
      <xdr:rowOff>0</xdr:rowOff>
    </xdr:from>
    <xdr:ext cx="184731" cy="264560"/>
    <xdr:sp macro="" textlink="">
      <xdr:nvSpPr>
        <xdr:cNvPr id="155" name="テキスト ボックス 154">
          <a:extLst>
            <a:ext uri="{FF2B5EF4-FFF2-40B4-BE49-F238E27FC236}">
              <a16:creationId xmlns:a16="http://schemas.microsoft.com/office/drawing/2014/main" id="{A0EA56B6-9150-45FD-A288-40C35CC07111}"/>
            </a:ext>
          </a:extLst>
        </xdr:cNvPr>
        <xdr:cNvSpPr txBox="1"/>
      </xdr:nvSpPr>
      <xdr:spPr>
        <a:xfrm>
          <a:off x="21031200"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338</xdr:row>
      <xdr:rowOff>0</xdr:rowOff>
    </xdr:from>
    <xdr:ext cx="184731" cy="264560"/>
    <xdr:sp macro="" textlink="">
      <xdr:nvSpPr>
        <xdr:cNvPr id="156" name="テキスト ボックス 155">
          <a:extLst>
            <a:ext uri="{FF2B5EF4-FFF2-40B4-BE49-F238E27FC236}">
              <a16:creationId xmlns:a16="http://schemas.microsoft.com/office/drawing/2014/main" id="{FC9CEA28-396A-4E38-BBC6-1852C29C78D8}"/>
            </a:ext>
          </a:extLst>
        </xdr:cNvPr>
        <xdr:cNvSpPr txBox="1"/>
      </xdr:nvSpPr>
      <xdr:spPr>
        <a:xfrm>
          <a:off x="979344"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338</xdr:row>
      <xdr:rowOff>0</xdr:rowOff>
    </xdr:from>
    <xdr:ext cx="184731" cy="264560"/>
    <xdr:sp macro="" textlink="">
      <xdr:nvSpPr>
        <xdr:cNvPr id="157" name="テキスト ボックス 156">
          <a:extLst>
            <a:ext uri="{FF2B5EF4-FFF2-40B4-BE49-F238E27FC236}">
              <a16:creationId xmlns:a16="http://schemas.microsoft.com/office/drawing/2014/main" id="{729EF196-65DC-42AA-BC8D-5292CBBABC57}"/>
            </a:ext>
          </a:extLst>
        </xdr:cNvPr>
        <xdr:cNvSpPr txBox="1"/>
      </xdr:nvSpPr>
      <xdr:spPr>
        <a:xfrm>
          <a:off x="979344"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361</xdr:row>
      <xdr:rowOff>0</xdr:rowOff>
    </xdr:from>
    <xdr:ext cx="184731" cy="264560"/>
    <xdr:sp macro="" textlink="">
      <xdr:nvSpPr>
        <xdr:cNvPr id="158" name="テキスト ボックス 157">
          <a:extLst>
            <a:ext uri="{FF2B5EF4-FFF2-40B4-BE49-F238E27FC236}">
              <a16:creationId xmlns:a16="http://schemas.microsoft.com/office/drawing/2014/main" id="{332DEC48-B903-466B-B764-81598E41E821}"/>
            </a:ext>
          </a:extLst>
        </xdr:cNvPr>
        <xdr:cNvSpPr txBox="1"/>
      </xdr:nvSpPr>
      <xdr:spPr>
        <a:xfrm>
          <a:off x="21031200"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361</xdr:row>
      <xdr:rowOff>0</xdr:rowOff>
    </xdr:from>
    <xdr:ext cx="184731" cy="264560"/>
    <xdr:sp macro="" textlink="">
      <xdr:nvSpPr>
        <xdr:cNvPr id="159" name="テキスト ボックス 158">
          <a:extLst>
            <a:ext uri="{FF2B5EF4-FFF2-40B4-BE49-F238E27FC236}">
              <a16:creationId xmlns:a16="http://schemas.microsoft.com/office/drawing/2014/main" id="{40ADC229-168C-47E2-A8C5-5D5C1C115329}"/>
            </a:ext>
          </a:extLst>
        </xdr:cNvPr>
        <xdr:cNvSpPr txBox="1"/>
      </xdr:nvSpPr>
      <xdr:spPr>
        <a:xfrm>
          <a:off x="21031200"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361</xdr:row>
      <xdr:rowOff>0</xdr:rowOff>
    </xdr:from>
    <xdr:ext cx="184731" cy="264560"/>
    <xdr:sp macro="" textlink="">
      <xdr:nvSpPr>
        <xdr:cNvPr id="160" name="テキスト ボックス 159">
          <a:extLst>
            <a:ext uri="{FF2B5EF4-FFF2-40B4-BE49-F238E27FC236}">
              <a16:creationId xmlns:a16="http://schemas.microsoft.com/office/drawing/2014/main" id="{0A4F82D7-6B50-4566-A228-5910FEEB66C7}"/>
            </a:ext>
          </a:extLst>
        </xdr:cNvPr>
        <xdr:cNvSpPr txBox="1"/>
      </xdr:nvSpPr>
      <xdr:spPr>
        <a:xfrm>
          <a:off x="979344"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361</xdr:row>
      <xdr:rowOff>0</xdr:rowOff>
    </xdr:from>
    <xdr:ext cx="184731" cy="264560"/>
    <xdr:sp macro="" textlink="">
      <xdr:nvSpPr>
        <xdr:cNvPr id="161" name="テキスト ボックス 160">
          <a:extLst>
            <a:ext uri="{FF2B5EF4-FFF2-40B4-BE49-F238E27FC236}">
              <a16:creationId xmlns:a16="http://schemas.microsoft.com/office/drawing/2014/main" id="{D791E6DA-3783-460D-A723-57E8B1B23DCD}"/>
            </a:ext>
          </a:extLst>
        </xdr:cNvPr>
        <xdr:cNvSpPr txBox="1"/>
      </xdr:nvSpPr>
      <xdr:spPr>
        <a:xfrm>
          <a:off x="979344"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378</xdr:row>
      <xdr:rowOff>0</xdr:rowOff>
    </xdr:from>
    <xdr:ext cx="184731" cy="264560"/>
    <xdr:sp macro="" textlink="">
      <xdr:nvSpPr>
        <xdr:cNvPr id="162" name="テキスト ボックス 161">
          <a:extLst>
            <a:ext uri="{FF2B5EF4-FFF2-40B4-BE49-F238E27FC236}">
              <a16:creationId xmlns:a16="http://schemas.microsoft.com/office/drawing/2014/main" id="{9655167C-0210-420A-9114-16B4D9294B3E}"/>
            </a:ext>
          </a:extLst>
        </xdr:cNvPr>
        <xdr:cNvSpPr txBox="1"/>
      </xdr:nvSpPr>
      <xdr:spPr>
        <a:xfrm>
          <a:off x="21031200"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378</xdr:row>
      <xdr:rowOff>0</xdr:rowOff>
    </xdr:from>
    <xdr:ext cx="184731" cy="264560"/>
    <xdr:sp macro="" textlink="">
      <xdr:nvSpPr>
        <xdr:cNvPr id="163" name="テキスト ボックス 162">
          <a:extLst>
            <a:ext uri="{FF2B5EF4-FFF2-40B4-BE49-F238E27FC236}">
              <a16:creationId xmlns:a16="http://schemas.microsoft.com/office/drawing/2014/main" id="{E443EC8D-79E1-47CA-B5A6-FE7E38754F71}"/>
            </a:ext>
          </a:extLst>
        </xdr:cNvPr>
        <xdr:cNvSpPr txBox="1"/>
      </xdr:nvSpPr>
      <xdr:spPr>
        <a:xfrm>
          <a:off x="21031200"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378</xdr:row>
      <xdr:rowOff>0</xdr:rowOff>
    </xdr:from>
    <xdr:ext cx="184731" cy="264560"/>
    <xdr:sp macro="" textlink="">
      <xdr:nvSpPr>
        <xdr:cNvPr id="164" name="テキスト ボックス 163">
          <a:extLst>
            <a:ext uri="{FF2B5EF4-FFF2-40B4-BE49-F238E27FC236}">
              <a16:creationId xmlns:a16="http://schemas.microsoft.com/office/drawing/2014/main" id="{649F5BB3-A0D0-49C6-A019-1F3A44B33CC1}"/>
            </a:ext>
          </a:extLst>
        </xdr:cNvPr>
        <xdr:cNvSpPr txBox="1"/>
      </xdr:nvSpPr>
      <xdr:spPr>
        <a:xfrm>
          <a:off x="979344"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378</xdr:row>
      <xdr:rowOff>0</xdr:rowOff>
    </xdr:from>
    <xdr:ext cx="184731" cy="264560"/>
    <xdr:sp macro="" textlink="">
      <xdr:nvSpPr>
        <xdr:cNvPr id="165" name="テキスト ボックス 164">
          <a:extLst>
            <a:ext uri="{FF2B5EF4-FFF2-40B4-BE49-F238E27FC236}">
              <a16:creationId xmlns:a16="http://schemas.microsoft.com/office/drawing/2014/main" id="{821D095D-F06F-4982-918C-4B421C9B8134}"/>
            </a:ext>
          </a:extLst>
        </xdr:cNvPr>
        <xdr:cNvSpPr txBox="1"/>
      </xdr:nvSpPr>
      <xdr:spPr>
        <a:xfrm>
          <a:off x="979344"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66" name="テキスト ボックス 165">
          <a:extLst>
            <a:ext uri="{FF2B5EF4-FFF2-40B4-BE49-F238E27FC236}">
              <a16:creationId xmlns:a16="http://schemas.microsoft.com/office/drawing/2014/main" id="{88550F56-C262-49BB-994C-0B0F88A3286F}"/>
            </a:ext>
          </a:extLst>
        </xdr:cNvPr>
        <xdr:cNvSpPr txBox="1"/>
      </xdr:nvSpPr>
      <xdr:spPr>
        <a:xfrm>
          <a:off x="21031200"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67" name="テキスト ボックス 166">
          <a:extLst>
            <a:ext uri="{FF2B5EF4-FFF2-40B4-BE49-F238E27FC236}">
              <a16:creationId xmlns:a16="http://schemas.microsoft.com/office/drawing/2014/main" id="{FF489C99-EFA7-48D6-9F74-F3A57ABFED68}"/>
            </a:ext>
          </a:extLst>
        </xdr:cNvPr>
        <xdr:cNvSpPr txBox="1"/>
      </xdr:nvSpPr>
      <xdr:spPr>
        <a:xfrm>
          <a:off x="21031200"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350</xdr:row>
      <xdr:rowOff>0</xdr:rowOff>
    </xdr:from>
    <xdr:ext cx="184731" cy="264560"/>
    <xdr:sp macro="" textlink="">
      <xdr:nvSpPr>
        <xdr:cNvPr id="168" name="テキスト ボックス 167">
          <a:extLst>
            <a:ext uri="{FF2B5EF4-FFF2-40B4-BE49-F238E27FC236}">
              <a16:creationId xmlns:a16="http://schemas.microsoft.com/office/drawing/2014/main" id="{F8C8463C-2606-4982-BF10-3B69A59789A3}"/>
            </a:ext>
          </a:extLst>
        </xdr:cNvPr>
        <xdr:cNvSpPr txBox="1"/>
      </xdr:nvSpPr>
      <xdr:spPr>
        <a:xfrm>
          <a:off x="979344"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350</xdr:row>
      <xdr:rowOff>0</xdr:rowOff>
    </xdr:from>
    <xdr:ext cx="184731" cy="264560"/>
    <xdr:sp macro="" textlink="">
      <xdr:nvSpPr>
        <xdr:cNvPr id="169" name="テキスト ボックス 168">
          <a:extLst>
            <a:ext uri="{FF2B5EF4-FFF2-40B4-BE49-F238E27FC236}">
              <a16:creationId xmlns:a16="http://schemas.microsoft.com/office/drawing/2014/main" id="{AE5EDA1D-13AB-4B48-9D63-2FE932BB573D}"/>
            </a:ext>
          </a:extLst>
        </xdr:cNvPr>
        <xdr:cNvSpPr txBox="1"/>
      </xdr:nvSpPr>
      <xdr:spPr>
        <a:xfrm>
          <a:off x="979344"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262</xdr:row>
      <xdr:rowOff>0</xdr:rowOff>
    </xdr:from>
    <xdr:ext cx="184731" cy="264560"/>
    <xdr:sp macro="" textlink="">
      <xdr:nvSpPr>
        <xdr:cNvPr id="170" name="テキスト ボックス 169">
          <a:extLst>
            <a:ext uri="{FF2B5EF4-FFF2-40B4-BE49-F238E27FC236}">
              <a16:creationId xmlns:a16="http://schemas.microsoft.com/office/drawing/2014/main" id="{B3008DE9-6CB7-47BC-9E3E-1C4C2F47D76B}"/>
            </a:ext>
          </a:extLst>
        </xdr:cNvPr>
        <xdr:cNvSpPr txBox="1"/>
      </xdr:nvSpPr>
      <xdr:spPr>
        <a:xfrm>
          <a:off x="21031200"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262</xdr:row>
      <xdr:rowOff>0</xdr:rowOff>
    </xdr:from>
    <xdr:ext cx="184731" cy="264560"/>
    <xdr:sp macro="" textlink="">
      <xdr:nvSpPr>
        <xdr:cNvPr id="171" name="テキスト ボックス 170">
          <a:extLst>
            <a:ext uri="{FF2B5EF4-FFF2-40B4-BE49-F238E27FC236}">
              <a16:creationId xmlns:a16="http://schemas.microsoft.com/office/drawing/2014/main" id="{ECB87678-C2FE-4B44-964C-CD35E032D7D7}"/>
            </a:ext>
          </a:extLst>
        </xdr:cNvPr>
        <xdr:cNvSpPr txBox="1"/>
      </xdr:nvSpPr>
      <xdr:spPr>
        <a:xfrm>
          <a:off x="21031200"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262</xdr:row>
      <xdr:rowOff>0</xdr:rowOff>
    </xdr:from>
    <xdr:ext cx="184731" cy="264560"/>
    <xdr:sp macro="" textlink="">
      <xdr:nvSpPr>
        <xdr:cNvPr id="172" name="テキスト ボックス 171">
          <a:extLst>
            <a:ext uri="{FF2B5EF4-FFF2-40B4-BE49-F238E27FC236}">
              <a16:creationId xmlns:a16="http://schemas.microsoft.com/office/drawing/2014/main" id="{0C0342B0-0A38-42B8-A645-5606912232FD}"/>
            </a:ext>
          </a:extLst>
        </xdr:cNvPr>
        <xdr:cNvSpPr txBox="1"/>
      </xdr:nvSpPr>
      <xdr:spPr>
        <a:xfrm>
          <a:off x="979344"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262</xdr:row>
      <xdr:rowOff>0</xdr:rowOff>
    </xdr:from>
    <xdr:ext cx="184731" cy="264560"/>
    <xdr:sp macro="" textlink="">
      <xdr:nvSpPr>
        <xdr:cNvPr id="173" name="テキスト ボックス 172">
          <a:extLst>
            <a:ext uri="{FF2B5EF4-FFF2-40B4-BE49-F238E27FC236}">
              <a16:creationId xmlns:a16="http://schemas.microsoft.com/office/drawing/2014/main" id="{F41A34A0-761B-4E92-A442-B36C069BEDF2}"/>
            </a:ext>
          </a:extLst>
        </xdr:cNvPr>
        <xdr:cNvSpPr txBox="1"/>
      </xdr:nvSpPr>
      <xdr:spPr>
        <a:xfrm>
          <a:off x="979344"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294</xdr:row>
      <xdr:rowOff>0</xdr:rowOff>
    </xdr:from>
    <xdr:ext cx="184731" cy="264560"/>
    <xdr:sp macro="" textlink="">
      <xdr:nvSpPr>
        <xdr:cNvPr id="174" name="テキスト ボックス 173">
          <a:extLst>
            <a:ext uri="{FF2B5EF4-FFF2-40B4-BE49-F238E27FC236}">
              <a16:creationId xmlns:a16="http://schemas.microsoft.com/office/drawing/2014/main" id="{AB1C2A67-FF18-4E51-94A0-AF0AE6EC0033}"/>
            </a:ext>
          </a:extLst>
        </xdr:cNvPr>
        <xdr:cNvSpPr txBox="1"/>
      </xdr:nvSpPr>
      <xdr:spPr>
        <a:xfrm>
          <a:off x="21031200"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294</xdr:row>
      <xdr:rowOff>0</xdr:rowOff>
    </xdr:from>
    <xdr:ext cx="184731" cy="264560"/>
    <xdr:sp macro="" textlink="">
      <xdr:nvSpPr>
        <xdr:cNvPr id="175" name="テキスト ボックス 174">
          <a:extLst>
            <a:ext uri="{FF2B5EF4-FFF2-40B4-BE49-F238E27FC236}">
              <a16:creationId xmlns:a16="http://schemas.microsoft.com/office/drawing/2014/main" id="{19BEB179-BEAE-44A8-A834-90ACC3AC4BEC}"/>
            </a:ext>
          </a:extLst>
        </xdr:cNvPr>
        <xdr:cNvSpPr txBox="1"/>
      </xdr:nvSpPr>
      <xdr:spPr>
        <a:xfrm>
          <a:off x="21031200"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294</xdr:row>
      <xdr:rowOff>0</xdr:rowOff>
    </xdr:from>
    <xdr:ext cx="184731" cy="264560"/>
    <xdr:sp macro="" textlink="">
      <xdr:nvSpPr>
        <xdr:cNvPr id="176" name="テキスト ボックス 175">
          <a:extLst>
            <a:ext uri="{FF2B5EF4-FFF2-40B4-BE49-F238E27FC236}">
              <a16:creationId xmlns:a16="http://schemas.microsoft.com/office/drawing/2014/main" id="{29E83B47-4BDD-4A2B-B6C4-3099B9B9B20A}"/>
            </a:ext>
          </a:extLst>
        </xdr:cNvPr>
        <xdr:cNvSpPr txBox="1"/>
      </xdr:nvSpPr>
      <xdr:spPr>
        <a:xfrm>
          <a:off x="979344"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294</xdr:row>
      <xdr:rowOff>0</xdr:rowOff>
    </xdr:from>
    <xdr:ext cx="184731" cy="264560"/>
    <xdr:sp macro="" textlink="">
      <xdr:nvSpPr>
        <xdr:cNvPr id="177" name="テキスト ボックス 176">
          <a:extLst>
            <a:ext uri="{FF2B5EF4-FFF2-40B4-BE49-F238E27FC236}">
              <a16:creationId xmlns:a16="http://schemas.microsoft.com/office/drawing/2014/main" id="{894B2F39-DB99-47EF-85B0-6E3A9834CA6E}"/>
            </a:ext>
          </a:extLst>
        </xdr:cNvPr>
        <xdr:cNvSpPr txBox="1"/>
      </xdr:nvSpPr>
      <xdr:spPr>
        <a:xfrm>
          <a:off x="979344"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302</xdr:row>
      <xdr:rowOff>0</xdr:rowOff>
    </xdr:from>
    <xdr:ext cx="184731" cy="264560"/>
    <xdr:sp macro="" textlink="">
      <xdr:nvSpPr>
        <xdr:cNvPr id="178" name="テキスト ボックス 177">
          <a:extLst>
            <a:ext uri="{FF2B5EF4-FFF2-40B4-BE49-F238E27FC236}">
              <a16:creationId xmlns:a16="http://schemas.microsoft.com/office/drawing/2014/main" id="{C385E2F8-AC85-4F31-A46D-C5D57F58F94C}"/>
            </a:ext>
          </a:extLst>
        </xdr:cNvPr>
        <xdr:cNvSpPr txBox="1"/>
      </xdr:nvSpPr>
      <xdr:spPr>
        <a:xfrm>
          <a:off x="21031200"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302</xdr:row>
      <xdr:rowOff>0</xdr:rowOff>
    </xdr:from>
    <xdr:ext cx="184731" cy="264560"/>
    <xdr:sp macro="" textlink="">
      <xdr:nvSpPr>
        <xdr:cNvPr id="179" name="テキスト ボックス 178">
          <a:extLst>
            <a:ext uri="{FF2B5EF4-FFF2-40B4-BE49-F238E27FC236}">
              <a16:creationId xmlns:a16="http://schemas.microsoft.com/office/drawing/2014/main" id="{FC869475-452D-4CE5-B64E-58A0A5D1862A}"/>
            </a:ext>
          </a:extLst>
        </xdr:cNvPr>
        <xdr:cNvSpPr txBox="1"/>
      </xdr:nvSpPr>
      <xdr:spPr>
        <a:xfrm>
          <a:off x="21031200"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302</xdr:row>
      <xdr:rowOff>0</xdr:rowOff>
    </xdr:from>
    <xdr:ext cx="184731" cy="264560"/>
    <xdr:sp macro="" textlink="">
      <xdr:nvSpPr>
        <xdr:cNvPr id="180" name="テキスト ボックス 179">
          <a:extLst>
            <a:ext uri="{FF2B5EF4-FFF2-40B4-BE49-F238E27FC236}">
              <a16:creationId xmlns:a16="http://schemas.microsoft.com/office/drawing/2014/main" id="{8356F8A4-4466-448A-8C2B-2C9F687448BB}"/>
            </a:ext>
          </a:extLst>
        </xdr:cNvPr>
        <xdr:cNvSpPr txBox="1"/>
      </xdr:nvSpPr>
      <xdr:spPr>
        <a:xfrm>
          <a:off x="979344"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302</xdr:row>
      <xdr:rowOff>0</xdr:rowOff>
    </xdr:from>
    <xdr:ext cx="184731" cy="264560"/>
    <xdr:sp macro="" textlink="">
      <xdr:nvSpPr>
        <xdr:cNvPr id="181" name="テキスト ボックス 180">
          <a:extLst>
            <a:ext uri="{FF2B5EF4-FFF2-40B4-BE49-F238E27FC236}">
              <a16:creationId xmlns:a16="http://schemas.microsoft.com/office/drawing/2014/main" id="{D5192F73-40E3-494F-A794-9099D5EB0600}"/>
            </a:ext>
          </a:extLst>
        </xdr:cNvPr>
        <xdr:cNvSpPr txBox="1"/>
      </xdr:nvSpPr>
      <xdr:spPr>
        <a:xfrm>
          <a:off x="979344"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298</xdr:row>
      <xdr:rowOff>0</xdr:rowOff>
    </xdr:from>
    <xdr:ext cx="184731" cy="264560"/>
    <xdr:sp macro="" textlink="">
      <xdr:nvSpPr>
        <xdr:cNvPr id="182" name="テキスト ボックス 181">
          <a:extLst>
            <a:ext uri="{FF2B5EF4-FFF2-40B4-BE49-F238E27FC236}">
              <a16:creationId xmlns:a16="http://schemas.microsoft.com/office/drawing/2014/main" id="{D3A680E8-BA8D-409C-B873-B6CA2B548BA6}"/>
            </a:ext>
          </a:extLst>
        </xdr:cNvPr>
        <xdr:cNvSpPr txBox="1"/>
      </xdr:nvSpPr>
      <xdr:spPr>
        <a:xfrm>
          <a:off x="21031200"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298</xdr:row>
      <xdr:rowOff>0</xdr:rowOff>
    </xdr:from>
    <xdr:ext cx="184731" cy="264560"/>
    <xdr:sp macro="" textlink="">
      <xdr:nvSpPr>
        <xdr:cNvPr id="183" name="テキスト ボックス 182">
          <a:extLst>
            <a:ext uri="{FF2B5EF4-FFF2-40B4-BE49-F238E27FC236}">
              <a16:creationId xmlns:a16="http://schemas.microsoft.com/office/drawing/2014/main" id="{A9ABA269-8B52-4C9A-9E1E-57605F597506}"/>
            </a:ext>
          </a:extLst>
        </xdr:cNvPr>
        <xdr:cNvSpPr txBox="1"/>
      </xdr:nvSpPr>
      <xdr:spPr>
        <a:xfrm>
          <a:off x="21031200"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298</xdr:row>
      <xdr:rowOff>0</xdr:rowOff>
    </xdr:from>
    <xdr:ext cx="184731" cy="264560"/>
    <xdr:sp macro="" textlink="">
      <xdr:nvSpPr>
        <xdr:cNvPr id="184" name="テキスト ボックス 183">
          <a:extLst>
            <a:ext uri="{FF2B5EF4-FFF2-40B4-BE49-F238E27FC236}">
              <a16:creationId xmlns:a16="http://schemas.microsoft.com/office/drawing/2014/main" id="{5A4A483F-789B-49D1-9472-4391E6F1C08E}"/>
            </a:ext>
          </a:extLst>
        </xdr:cNvPr>
        <xdr:cNvSpPr txBox="1"/>
      </xdr:nvSpPr>
      <xdr:spPr>
        <a:xfrm>
          <a:off x="979344"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298</xdr:row>
      <xdr:rowOff>0</xdr:rowOff>
    </xdr:from>
    <xdr:ext cx="184731" cy="264560"/>
    <xdr:sp macro="" textlink="">
      <xdr:nvSpPr>
        <xdr:cNvPr id="185" name="テキスト ボックス 184">
          <a:extLst>
            <a:ext uri="{FF2B5EF4-FFF2-40B4-BE49-F238E27FC236}">
              <a16:creationId xmlns:a16="http://schemas.microsoft.com/office/drawing/2014/main" id="{F891F284-1706-4168-B993-AD953A7AB1DA}"/>
            </a:ext>
          </a:extLst>
        </xdr:cNvPr>
        <xdr:cNvSpPr txBox="1"/>
      </xdr:nvSpPr>
      <xdr:spPr>
        <a:xfrm>
          <a:off x="979344"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279</xdr:row>
      <xdr:rowOff>0</xdr:rowOff>
    </xdr:from>
    <xdr:ext cx="184731" cy="264560"/>
    <xdr:sp macro="" textlink="">
      <xdr:nvSpPr>
        <xdr:cNvPr id="186" name="テキスト ボックス 185">
          <a:extLst>
            <a:ext uri="{FF2B5EF4-FFF2-40B4-BE49-F238E27FC236}">
              <a16:creationId xmlns:a16="http://schemas.microsoft.com/office/drawing/2014/main" id="{B6F2924C-3D3D-4450-B59C-69ED6F138469}"/>
            </a:ext>
          </a:extLst>
        </xdr:cNvPr>
        <xdr:cNvSpPr txBox="1"/>
      </xdr:nvSpPr>
      <xdr:spPr>
        <a:xfrm>
          <a:off x="210312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279</xdr:row>
      <xdr:rowOff>0</xdr:rowOff>
    </xdr:from>
    <xdr:ext cx="184731" cy="264560"/>
    <xdr:sp macro="" textlink="">
      <xdr:nvSpPr>
        <xdr:cNvPr id="187" name="テキスト ボックス 186">
          <a:extLst>
            <a:ext uri="{FF2B5EF4-FFF2-40B4-BE49-F238E27FC236}">
              <a16:creationId xmlns:a16="http://schemas.microsoft.com/office/drawing/2014/main" id="{B51DA0BD-1C0C-4397-B930-C8A72E0074EC}"/>
            </a:ext>
          </a:extLst>
        </xdr:cNvPr>
        <xdr:cNvSpPr txBox="1"/>
      </xdr:nvSpPr>
      <xdr:spPr>
        <a:xfrm>
          <a:off x="21031200"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279</xdr:row>
      <xdr:rowOff>0</xdr:rowOff>
    </xdr:from>
    <xdr:ext cx="184731" cy="264560"/>
    <xdr:sp macro="" textlink="">
      <xdr:nvSpPr>
        <xdr:cNvPr id="188" name="テキスト ボックス 187">
          <a:extLst>
            <a:ext uri="{FF2B5EF4-FFF2-40B4-BE49-F238E27FC236}">
              <a16:creationId xmlns:a16="http://schemas.microsoft.com/office/drawing/2014/main" id="{B0F0D772-2E66-433C-97A9-9E5E90E0EB09}"/>
            </a:ext>
          </a:extLst>
        </xdr:cNvPr>
        <xdr:cNvSpPr txBox="1"/>
      </xdr:nvSpPr>
      <xdr:spPr>
        <a:xfrm>
          <a:off x="979344"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279</xdr:row>
      <xdr:rowOff>0</xdr:rowOff>
    </xdr:from>
    <xdr:ext cx="184731" cy="264560"/>
    <xdr:sp macro="" textlink="">
      <xdr:nvSpPr>
        <xdr:cNvPr id="189" name="テキスト ボックス 188">
          <a:extLst>
            <a:ext uri="{FF2B5EF4-FFF2-40B4-BE49-F238E27FC236}">
              <a16:creationId xmlns:a16="http://schemas.microsoft.com/office/drawing/2014/main" id="{62B6ED42-B311-4F2B-93AB-2A7537ADC47C}"/>
            </a:ext>
          </a:extLst>
        </xdr:cNvPr>
        <xdr:cNvSpPr txBox="1"/>
      </xdr:nvSpPr>
      <xdr:spPr>
        <a:xfrm>
          <a:off x="979344"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299</xdr:row>
      <xdr:rowOff>0</xdr:rowOff>
    </xdr:from>
    <xdr:ext cx="184731" cy="264560"/>
    <xdr:sp macro="" textlink="">
      <xdr:nvSpPr>
        <xdr:cNvPr id="190" name="テキスト ボックス 189">
          <a:extLst>
            <a:ext uri="{FF2B5EF4-FFF2-40B4-BE49-F238E27FC236}">
              <a16:creationId xmlns:a16="http://schemas.microsoft.com/office/drawing/2014/main" id="{28D0FDCB-CD73-464D-B773-88DBBA04DB81}"/>
            </a:ext>
          </a:extLst>
        </xdr:cNvPr>
        <xdr:cNvSpPr txBox="1"/>
      </xdr:nvSpPr>
      <xdr:spPr>
        <a:xfrm>
          <a:off x="210312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299</xdr:row>
      <xdr:rowOff>0</xdr:rowOff>
    </xdr:from>
    <xdr:ext cx="184731" cy="264560"/>
    <xdr:sp macro="" textlink="">
      <xdr:nvSpPr>
        <xdr:cNvPr id="191" name="テキスト ボックス 190">
          <a:extLst>
            <a:ext uri="{FF2B5EF4-FFF2-40B4-BE49-F238E27FC236}">
              <a16:creationId xmlns:a16="http://schemas.microsoft.com/office/drawing/2014/main" id="{A4FE9E7B-815A-4D69-BC31-180A7BE39BA6}"/>
            </a:ext>
          </a:extLst>
        </xdr:cNvPr>
        <xdr:cNvSpPr txBox="1"/>
      </xdr:nvSpPr>
      <xdr:spPr>
        <a:xfrm>
          <a:off x="210312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299</xdr:row>
      <xdr:rowOff>0</xdr:rowOff>
    </xdr:from>
    <xdr:ext cx="184731" cy="264560"/>
    <xdr:sp macro="" textlink="">
      <xdr:nvSpPr>
        <xdr:cNvPr id="192" name="テキスト ボックス 191">
          <a:extLst>
            <a:ext uri="{FF2B5EF4-FFF2-40B4-BE49-F238E27FC236}">
              <a16:creationId xmlns:a16="http://schemas.microsoft.com/office/drawing/2014/main" id="{421C0745-FCD6-4AEB-89AA-1F5DAA455830}"/>
            </a:ext>
          </a:extLst>
        </xdr:cNvPr>
        <xdr:cNvSpPr txBox="1"/>
      </xdr:nvSpPr>
      <xdr:spPr>
        <a:xfrm>
          <a:off x="9793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17319</xdr:colOff>
      <xdr:row>299</xdr:row>
      <xdr:rowOff>0</xdr:rowOff>
    </xdr:from>
    <xdr:ext cx="184731" cy="264560"/>
    <xdr:sp macro="" textlink="">
      <xdr:nvSpPr>
        <xdr:cNvPr id="193" name="テキスト ボックス 192">
          <a:extLst>
            <a:ext uri="{FF2B5EF4-FFF2-40B4-BE49-F238E27FC236}">
              <a16:creationId xmlns:a16="http://schemas.microsoft.com/office/drawing/2014/main" id="{779171DA-747B-4D8F-A523-F700D3C8F352}"/>
            </a:ext>
          </a:extLst>
        </xdr:cNvPr>
        <xdr:cNvSpPr txBox="1"/>
      </xdr:nvSpPr>
      <xdr:spPr>
        <a:xfrm>
          <a:off x="9793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8</xdr:row>
      <xdr:rowOff>0</xdr:rowOff>
    </xdr:from>
    <xdr:ext cx="184731" cy="264560"/>
    <xdr:sp macro="" textlink="">
      <xdr:nvSpPr>
        <xdr:cNvPr id="194" name="テキスト ボックス 193">
          <a:extLst>
            <a:ext uri="{FF2B5EF4-FFF2-40B4-BE49-F238E27FC236}">
              <a16:creationId xmlns:a16="http://schemas.microsoft.com/office/drawing/2014/main" id="{7ECD579C-E33F-4E87-9085-00D46AF796B8}"/>
            </a:ext>
          </a:extLst>
        </xdr:cNvPr>
        <xdr:cNvSpPr txBox="1"/>
      </xdr:nvSpPr>
      <xdr:spPr>
        <a:xfrm>
          <a:off x="14887575"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8</xdr:row>
      <xdr:rowOff>0</xdr:rowOff>
    </xdr:from>
    <xdr:ext cx="184731" cy="264560"/>
    <xdr:sp macro="" textlink="">
      <xdr:nvSpPr>
        <xdr:cNvPr id="195" name="テキスト ボックス 194">
          <a:extLst>
            <a:ext uri="{FF2B5EF4-FFF2-40B4-BE49-F238E27FC236}">
              <a16:creationId xmlns:a16="http://schemas.microsoft.com/office/drawing/2014/main" id="{8E23E22B-2C55-488D-9F17-5929DFFF9A3B}"/>
            </a:ext>
          </a:extLst>
        </xdr:cNvPr>
        <xdr:cNvSpPr txBox="1"/>
      </xdr:nvSpPr>
      <xdr:spPr>
        <a:xfrm>
          <a:off x="14887575" y="17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970</xdr:row>
      <xdr:rowOff>0</xdr:rowOff>
    </xdr:from>
    <xdr:ext cx="184731" cy="264560"/>
    <xdr:sp macro="" textlink="">
      <xdr:nvSpPr>
        <xdr:cNvPr id="196" name="テキスト ボックス 195">
          <a:extLst>
            <a:ext uri="{FF2B5EF4-FFF2-40B4-BE49-F238E27FC236}">
              <a16:creationId xmlns:a16="http://schemas.microsoft.com/office/drawing/2014/main" id="{4B6DFA59-6788-4F4B-A0E9-5075B52D4A54}"/>
            </a:ext>
          </a:extLst>
        </xdr:cNvPr>
        <xdr:cNvSpPr txBox="1"/>
      </xdr:nvSpPr>
      <xdr:spPr>
        <a:xfrm>
          <a:off x="14887575"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970</xdr:row>
      <xdr:rowOff>0</xdr:rowOff>
    </xdr:from>
    <xdr:ext cx="184731" cy="264560"/>
    <xdr:sp macro="" textlink="">
      <xdr:nvSpPr>
        <xdr:cNvPr id="197" name="テキスト ボックス 196">
          <a:extLst>
            <a:ext uri="{FF2B5EF4-FFF2-40B4-BE49-F238E27FC236}">
              <a16:creationId xmlns:a16="http://schemas.microsoft.com/office/drawing/2014/main" id="{D40B1AE5-E562-4036-A3CF-94A229BD7AD5}"/>
            </a:ext>
          </a:extLst>
        </xdr:cNvPr>
        <xdr:cNvSpPr txBox="1"/>
      </xdr:nvSpPr>
      <xdr:spPr>
        <a:xfrm>
          <a:off x="14887575" y="1941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975</xdr:row>
      <xdr:rowOff>0</xdr:rowOff>
    </xdr:from>
    <xdr:ext cx="184731" cy="264560"/>
    <xdr:sp macro="" textlink="">
      <xdr:nvSpPr>
        <xdr:cNvPr id="198" name="テキスト ボックス 197">
          <a:extLst>
            <a:ext uri="{FF2B5EF4-FFF2-40B4-BE49-F238E27FC236}">
              <a16:creationId xmlns:a16="http://schemas.microsoft.com/office/drawing/2014/main" id="{5F288E2D-7554-4B31-8928-F5C83642E947}"/>
            </a:ext>
          </a:extLst>
        </xdr:cNvPr>
        <xdr:cNvSpPr txBox="1"/>
      </xdr:nvSpPr>
      <xdr:spPr>
        <a:xfrm>
          <a:off x="14887575"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975</xdr:row>
      <xdr:rowOff>0</xdr:rowOff>
    </xdr:from>
    <xdr:ext cx="184731" cy="264560"/>
    <xdr:sp macro="" textlink="">
      <xdr:nvSpPr>
        <xdr:cNvPr id="199" name="テキスト ボックス 198">
          <a:extLst>
            <a:ext uri="{FF2B5EF4-FFF2-40B4-BE49-F238E27FC236}">
              <a16:creationId xmlns:a16="http://schemas.microsoft.com/office/drawing/2014/main" id="{D2C248C6-9F74-4F65-9277-8142EFF5EA42}"/>
            </a:ext>
          </a:extLst>
        </xdr:cNvPr>
        <xdr:cNvSpPr txBox="1"/>
      </xdr:nvSpPr>
      <xdr:spPr>
        <a:xfrm>
          <a:off x="14887575" y="1951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982</xdr:row>
      <xdr:rowOff>0</xdr:rowOff>
    </xdr:from>
    <xdr:ext cx="184731" cy="264560"/>
    <xdr:sp macro="" textlink="">
      <xdr:nvSpPr>
        <xdr:cNvPr id="200" name="テキスト ボックス 199">
          <a:extLst>
            <a:ext uri="{FF2B5EF4-FFF2-40B4-BE49-F238E27FC236}">
              <a16:creationId xmlns:a16="http://schemas.microsoft.com/office/drawing/2014/main" id="{E596B906-3F95-4077-B1BC-B502CAEAF14D}"/>
            </a:ext>
          </a:extLst>
        </xdr:cNvPr>
        <xdr:cNvSpPr txBox="1"/>
      </xdr:nvSpPr>
      <xdr:spPr>
        <a:xfrm>
          <a:off x="14887575"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982</xdr:row>
      <xdr:rowOff>0</xdr:rowOff>
    </xdr:from>
    <xdr:ext cx="184731" cy="264560"/>
    <xdr:sp macro="" textlink="">
      <xdr:nvSpPr>
        <xdr:cNvPr id="201" name="テキスト ボックス 200">
          <a:extLst>
            <a:ext uri="{FF2B5EF4-FFF2-40B4-BE49-F238E27FC236}">
              <a16:creationId xmlns:a16="http://schemas.microsoft.com/office/drawing/2014/main" id="{217573AC-B142-4E8F-BF67-1EB49AAC558A}"/>
            </a:ext>
          </a:extLst>
        </xdr:cNvPr>
        <xdr:cNvSpPr txBox="1"/>
      </xdr:nvSpPr>
      <xdr:spPr>
        <a:xfrm>
          <a:off x="14887575" y="19657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202" name="テキスト ボックス 201">
          <a:extLst>
            <a:ext uri="{FF2B5EF4-FFF2-40B4-BE49-F238E27FC236}">
              <a16:creationId xmlns:a16="http://schemas.microsoft.com/office/drawing/2014/main" id="{65667862-7AF8-441E-A377-D78886CB16FD}"/>
            </a:ext>
          </a:extLst>
        </xdr:cNvPr>
        <xdr:cNvSpPr txBox="1"/>
      </xdr:nvSpPr>
      <xdr:spPr>
        <a:xfrm>
          <a:off x="14887575"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203" name="テキスト ボックス 202">
          <a:extLst>
            <a:ext uri="{FF2B5EF4-FFF2-40B4-BE49-F238E27FC236}">
              <a16:creationId xmlns:a16="http://schemas.microsoft.com/office/drawing/2014/main" id="{940B7E29-C74C-4E6F-A19D-AE7F898CAE5E}"/>
            </a:ext>
          </a:extLst>
        </xdr:cNvPr>
        <xdr:cNvSpPr txBox="1"/>
      </xdr:nvSpPr>
      <xdr:spPr>
        <a:xfrm>
          <a:off x="14887575" y="2011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04" name="テキスト ボックス 203">
          <a:extLst>
            <a:ext uri="{FF2B5EF4-FFF2-40B4-BE49-F238E27FC236}">
              <a16:creationId xmlns:a16="http://schemas.microsoft.com/office/drawing/2014/main" id="{C6FD9030-E9E0-4E42-AC17-667EDD24FDEF}"/>
            </a:ext>
          </a:extLst>
        </xdr:cNvPr>
        <xdr:cNvSpPr txBox="1"/>
      </xdr:nvSpPr>
      <xdr:spPr>
        <a:xfrm>
          <a:off x="14887575"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05" name="テキスト ボックス 204">
          <a:extLst>
            <a:ext uri="{FF2B5EF4-FFF2-40B4-BE49-F238E27FC236}">
              <a16:creationId xmlns:a16="http://schemas.microsoft.com/office/drawing/2014/main" id="{F91F2935-75AF-4830-AB21-3F30A5A600B3}"/>
            </a:ext>
          </a:extLst>
        </xdr:cNvPr>
        <xdr:cNvSpPr txBox="1"/>
      </xdr:nvSpPr>
      <xdr:spPr>
        <a:xfrm>
          <a:off x="14887575" y="2069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244</xdr:row>
      <xdr:rowOff>0</xdr:rowOff>
    </xdr:from>
    <xdr:ext cx="184731" cy="264560"/>
    <xdr:sp macro="" textlink="">
      <xdr:nvSpPr>
        <xdr:cNvPr id="206" name="テキスト ボックス 205">
          <a:extLst>
            <a:ext uri="{FF2B5EF4-FFF2-40B4-BE49-F238E27FC236}">
              <a16:creationId xmlns:a16="http://schemas.microsoft.com/office/drawing/2014/main" id="{494CB795-A755-4957-A979-AAD7FAEB17F7}"/>
            </a:ext>
          </a:extLst>
        </xdr:cNvPr>
        <xdr:cNvSpPr txBox="1"/>
      </xdr:nvSpPr>
      <xdr:spPr>
        <a:xfrm>
          <a:off x="14887575"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244</xdr:row>
      <xdr:rowOff>0</xdr:rowOff>
    </xdr:from>
    <xdr:ext cx="184731" cy="264560"/>
    <xdr:sp macro="" textlink="">
      <xdr:nvSpPr>
        <xdr:cNvPr id="207" name="テキスト ボックス 206">
          <a:extLst>
            <a:ext uri="{FF2B5EF4-FFF2-40B4-BE49-F238E27FC236}">
              <a16:creationId xmlns:a16="http://schemas.microsoft.com/office/drawing/2014/main" id="{7B1AC15E-784B-41FD-A181-C441778BA585}"/>
            </a:ext>
          </a:extLst>
        </xdr:cNvPr>
        <xdr:cNvSpPr txBox="1"/>
      </xdr:nvSpPr>
      <xdr:spPr>
        <a:xfrm>
          <a:off x="14887575" y="4895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315</xdr:row>
      <xdr:rowOff>0</xdr:rowOff>
    </xdr:from>
    <xdr:ext cx="184731" cy="264560"/>
    <xdr:sp macro="" textlink="">
      <xdr:nvSpPr>
        <xdr:cNvPr id="208" name="テキスト ボックス 207">
          <a:extLst>
            <a:ext uri="{FF2B5EF4-FFF2-40B4-BE49-F238E27FC236}">
              <a16:creationId xmlns:a16="http://schemas.microsoft.com/office/drawing/2014/main" id="{138EC1BC-C45C-433F-9C6B-18E605BF2CED}"/>
            </a:ext>
          </a:extLst>
        </xdr:cNvPr>
        <xdr:cNvSpPr txBox="1"/>
      </xdr:nvSpPr>
      <xdr:spPr>
        <a:xfrm>
          <a:off x="14887575"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315</xdr:row>
      <xdr:rowOff>0</xdr:rowOff>
    </xdr:from>
    <xdr:ext cx="184731" cy="264560"/>
    <xdr:sp macro="" textlink="">
      <xdr:nvSpPr>
        <xdr:cNvPr id="209" name="テキスト ボックス 208">
          <a:extLst>
            <a:ext uri="{FF2B5EF4-FFF2-40B4-BE49-F238E27FC236}">
              <a16:creationId xmlns:a16="http://schemas.microsoft.com/office/drawing/2014/main" id="{794CF1BD-BF53-4ECA-8279-3799E5338D78}"/>
            </a:ext>
          </a:extLst>
        </xdr:cNvPr>
        <xdr:cNvSpPr txBox="1"/>
      </xdr:nvSpPr>
      <xdr:spPr>
        <a:xfrm>
          <a:off x="14887575" y="6316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6D74F2E1-FE08-4296-96A5-8D1DE8293746}"/>
            </a:ext>
          </a:extLst>
        </xdr:cNvPr>
        <xdr:cNvSpPr txBox="1"/>
      </xdr:nvSpPr>
      <xdr:spPr>
        <a:xfrm>
          <a:off x="14887575"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C5A5E544-145A-4A08-9144-E8DA409BA516}"/>
            </a:ext>
          </a:extLst>
        </xdr:cNvPr>
        <xdr:cNvSpPr txBox="1"/>
      </xdr:nvSpPr>
      <xdr:spPr>
        <a:xfrm>
          <a:off x="14887575"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xdr:row>
      <xdr:rowOff>0</xdr:rowOff>
    </xdr:from>
    <xdr:ext cx="184731" cy="264560"/>
    <xdr:sp macro="" textlink="">
      <xdr:nvSpPr>
        <xdr:cNvPr id="212" name="テキスト ボックス 211">
          <a:extLst>
            <a:ext uri="{FF2B5EF4-FFF2-40B4-BE49-F238E27FC236}">
              <a16:creationId xmlns:a16="http://schemas.microsoft.com/office/drawing/2014/main" id="{18703586-47EC-49E0-A262-D1B771839E09}"/>
            </a:ext>
          </a:extLst>
        </xdr:cNvPr>
        <xdr:cNvSpPr txBox="1"/>
      </xdr:nvSpPr>
      <xdr:spPr>
        <a:xfrm>
          <a:off x="148875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xdr:row>
      <xdr:rowOff>0</xdr:rowOff>
    </xdr:from>
    <xdr:ext cx="184731" cy="264560"/>
    <xdr:sp macro="" textlink="">
      <xdr:nvSpPr>
        <xdr:cNvPr id="213" name="テキスト ボックス 212">
          <a:extLst>
            <a:ext uri="{FF2B5EF4-FFF2-40B4-BE49-F238E27FC236}">
              <a16:creationId xmlns:a16="http://schemas.microsoft.com/office/drawing/2014/main" id="{928E3199-BAF8-46E0-A41E-97F0CF70DAE8}"/>
            </a:ext>
          </a:extLst>
        </xdr:cNvPr>
        <xdr:cNvSpPr txBox="1"/>
      </xdr:nvSpPr>
      <xdr:spPr>
        <a:xfrm>
          <a:off x="14887575" y="1475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52</xdr:row>
      <xdr:rowOff>0</xdr:rowOff>
    </xdr:from>
    <xdr:ext cx="184731" cy="264560"/>
    <xdr:sp macro="" textlink="">
      <xdr:nvSpPr>
        <xdr:cNvPr id="214" name="テキスト ボックス 213">
          <a:extLst>
            <a:ext uri="{FF2B5EF4-FFF2-40B4-BE49-F238E27FC236}">
              <a16:creationId xmlns:a16="http://schemas.microsoft.com/office/drawing/2014/main" id="{7443B338-64A8-4379-9E0C-C0DD25A863C6}"/>
            </a:ext>
          </a:extLst>
        </xdr:cNvPr>
        <xdr:cNvSpPr txBox="1"/>
      </xdr:nvSpPr>
      <xdr:spPr>
        <a:xfrm>
          <a:off x="14887575"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52</xdr:row>
      <xdr:rowOff>0</xdr:rowOff>
    </xdr:from>
    <xdr:ext cx="184731" cy="264560"/>
    <xdr:sp macro="" textlink="">
      <xdr:nvSpPr>
        <xdr:cNvPr id="215" name="テキスト ボックス 214">
          <a:extLst>
            <a:ext uri="{FF2B5EF4-FFF2-40B4-BE49-F238E27FC236}">
              <a16:creationId xmlns:a16="http://schemas.microsoft.com/office/drawing/2014/main" id="{8EEC1E4E-FDE7-4380-8973-D2BA4612F61C}"/>
            </a:ext>
          </a:extLst>
        </xdr:cNvPr>
        <xdr:cNvSpPr txBox="1"/>
      </xdr:nvSpPr>
      <xdr:spPr>
        <a:xfrm>
          <a:off x="14887575" y="121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99</xdr:row>
      <xdr:rowOff>0</xdr:rowOff>
    </xdr:from>
    <xdr:ext cx="184731" cy="264560"/>
    <xdr:sp macro="" textlink="">
      <xdr:nvSpPr>
        <xdr:cNvPr id="216" name="テキスト ボックス 215">
          <a:extLst>
            <a:ext uri="{FF2B5EF4-FFF2-40B4-BE49-F238E27FC236}">
              <a16:creationId xmlns:a16="http://schemas.microsoft.com/office/drawing/2014/main" id="{1AB8CD46-9F8E-4C5D-AAE5-A418A4A7E47D}"/>
            </a:ext>
          </a:extLst>
        </xdr:cNvPr>
        <xdr:cNvSpPr txBox="1"/>
      </xdr:nvSpPr>
      <xdr:spPr>
        <a:xfrm>
          <a:off x="14887575"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99</xdr:row>
      <xdr:rowOff>0</xdr:rowOff>
    </xdr:from>
    <xdr:ext cx="184731" cy="264560"/>
    <xdr:sp macro="" textlink="">
      <xdr:nvSpPr>
        <xdr:cNvPr id="217" name="テキスト ボックス 216">
          <a:extLst>
            <a:ext uri="{FF2B5EF4-FFF2-40B4-BE49-F238E27FC236}">
              <a16:creationId xmlns:a16="http://schemas.microsoft.com/office/drawing/2014/main" id="{12F89FC5-3B49-4737-89EE-6F985A408B9C}"/>
            </a:ext>
          </a:extLst>
        </xdr:cNvPr>
        <xdr:cNvSpPr txBox="1"/>
      </xdr:nvSpPr>
      <xdr:spPr>
        <a:xfrm>
          <a:off x="14887575" y="1375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51</xdr:row>
      <xdr:rowOff>0</xdr:rowOff>
    </xdr:from>
    <xdr:ext cx="184731" cy="264560"/>
    <xdr:sp macro="" textlink="">
      <xdr:nvSpPr>
        <xdr:cNvPr id="218" name="テキスト ボックス 217">
          <a:extLst>
            <a:ext uri="{FF2B5EF4-FFF2-40B4-BE49-F238E27FC236}">
              <a16:creationId xmlns:a16="http://schemas.microsoft.com/office/drawing/2014/main" id="{BAFB806D-D5DA-46C9-B691-A107E51C8D28}"/>
            </a:ext>
          </a:extLst>
        </xdr:cNvPr>
        <xdr:cNvSpPr txBox="1"/>
      </xdr:nvSpPr>
      <xdr:spPr>
        <a:xfrm>
          <a:off x="14887575"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51</xdr:row>
      <xdr:rowOff>0</xdr:rowOff>
    </xdr:from>
    <xdr:ext cx="184731" cy="264560"/>
    <xdr:sp macro="" textlink="">
      <xdr:nvSpPr>
        <xdr:cNvPr id="219" name="テキスト ボックス 218">
          <a:extLst>
            <a:ext uri="{FF2B5EF4-FFF2-40B4-BE49-F238E27FC236}">
              <a16:creationId xmlns:a16="http://schemas.microsoft.com/office/drawing/2014/main" id="{DFD10869-8B54-4133-B4D5-C1D8A962D85E}"/>
            </a:ext>
          </a:extLst>
        </xdr:cNvPr>
        <xdr:cNvSpPr txBox="1"/>
      </xdr:nvSpPr>
      <xdr:spPr>
        <a:xfrm>
          <a:off x="14887575" y="117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114</xdr:row>
      <xdr:rowOff>0</xdr:rowOff>
    </xdr:from>
    <xdr:ext cx="184731" cy="264560"/>
    <xdr:sp macro="" textlink="">
      <xdr:nvSpPr>
        <xdr:cNvPr id="220" name="テキスト ボックス 219">
          <a:extLst>
            <a:ext uri="{FF2B5EF4-FFF2-40B4-BE49-F238E27FC236}">
              <a16:creationId xmlns:a16="http://schemas.microsoft.com/office/drawing/2014/main" id="{E70F48FF-B859-449E-9D5F-58E8C37DC050}"/>
            </a:ext>
          </a:extLst>
        </xdr:cNvPr>
        <xdr:cNvSpPr txBox="1"/>
      </xdr:nvSpPr>
      <xdr:spPr>
        <a:xfrm>
          <a:off x="14887575"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114</xdr:row>
      <xdr:rowOff>0</xdr:rowOff>
    </xdr:from>
    <xdr:ext cx="184731" cy="264560"/>
    <xdr:sp macro="" textlink="">
      <xdr:nvSpPr>
        <xdr:cNvPr id="221" name="テキスト ボックス 220">
          <a:extLst>
            <a:ext uri="{FF2B5EF4-FFF2-40B4-BE49-F238E27FC236}">
              <a16:creationId xmlns:a16="http://schemas.microsoft.com/office/drawing/2014/main" id="{F9B726D3-1DFC-484D-9FA4-ADE55387D124}"/>
            </a:ext>
          </a:extLst>
        </xdr:cNvPr>
        <xdr:cNvSpPr txBox="1"/>
      </xdr:nvSpPr>
      <xdr:spPr>
        <a:xfrm>
          <a:off x="14887575" y="163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144</xdr:row>
      <xdr:rowOff>0</xdr:rowOff>
    </xdr:from>
    <xdr:ext cx="184731" cy="264560"/>
    <xdr:sp macro="" textlink="">
      <xdr:nvSpPr>
        <xdr:cNvPr id="222" name="テキスト ボックス 221">
          <a:extLst>
            <a:ext uri="{FF2B5EF4-FFF2-40B4-BE49-F238E27FC236}">
              <a16:creationId xmlns:a16="http://schemas.microsoft.com/office/drawing/2014/main" id="{DA3AA3C2-DF12-4365-9711-C6EEE3B7C55A}"/>
            </a:ext>
          </a:extLst>
        </xdr:cNvPr>
        <xdr:cNvSpPr txBox="1"/>
      </xdr:nvSpPr>
      <xdr:spPr>
        <a:xfrm>
          <a:off x="14887575"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144</xdr:row>
      <xdr:rowOff>0</xdr:rowOff>
    </xdr:from>
    <xdr:ext cx="184731" cy="264560"/>
    <xdr:sp macro="" textlink="">
      <xdr:nvSpPr>
        <xdr:cNvPr id="223" name="テキスト ボックス 222">
          <a:extLst>
            <a:ext uri="{FF2B5EF4-FFF2-40B4-BE49-F238E27FC236}">
              <a16:creationId xmlns:a16="http://schemas.microsoft.com/office/drawing/2014/main" id="{3655C069-B5B0-45A2-A132-E44DCCAF6390}"/>
            </a:ext>
          </a:extLst>
        </xdr:cNvPr>
        <xdr:cNvSpPr txBox="1"/>
      </xdr:nvSpPr>
      <xdr:spPr>
        <a:xfrm>
          <a:off x="14887575" y="167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130</xdr:row>
      <xdr:rowOff>0</xdr:rowOff>
    </xdr:from>
    <xdr:ext cx="184731" cy="264560"/>
    <xdr:sp macro="" textlink="">
      <xdr:nvSpPr>
        <xdr:cNvPr id="224" name="テキスト ボックス 223">
          <a:extLst>
            <a:ext uri="{FF2B5EF4-FFF2-40B4-BE49-F238E27FC236}">
              <a16:creationId xmlns:a16="http://schemas.microsoft.com/office/drawing/2014/main" id="{7C92CCA7-C9BE-4528-A1D1-0251C4B2DA93}"/>
            </a:ext>
          </a:extLst>
        </xdr:cNvPr>
        <xdr:cNvSpPr txBox="1"/>
      </xdr:nvSpPr>
      <xdr:spPr>
        <a:xfrm>
          <a:off x="14887575"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130</xdr:row>
      <xdr:rowOff>0</xdr:rowOff>
    </xdr:from>
    <xdr:ext cx="184731" cy="264560"/>
    <xdr:sp macro="" textlink="">
      <xdr:nvSpPr>
        <xdr:cNvPr id="225" name="テキスト ボックス 224">
          <a:extLst>
            <a:ext uri="{FF2B5EF4-FFF2-40B4-BE49-F238E27FC236}">
              <a16:creationId xmlns:a16="http://schemas.microsoft.com/office/drawing/2014/main" id="{FF46772F-534A-466D-861E-A689FCD571B6}"/>
            </a:ext>
          </a:extLst>
        </xdr:cNvPr>
        <xdr:cNvSpPr txBox="1"/>
      </xdr:nvSpPr>
      <xdr:spPr>
        <a:xfrm>
          <a:off x="14887575" y="207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132</xdr:row>
      <xdr:rowOff>0</xdr:rowOff>
    </xdr:from>
    <xdr:ext cx="184731" cy="264560"/>
    <xdr:sp macro="" textlink="">
      <xdr:nvSpPr>
        <xdr:cNvPr id="226" name="テキスト ボックス 225">
          <a:extLst>
            <a:ext uri="{FF2B5EF4-FFF2-40B4-BE49-F238E27FC236}">
              <a16:creationId xmlns:a16="http://schemas.microsoft.com/office/drawing/2014/main" id="{FA25030D-5012-4AFD-816C-2F630ECC264C}"/>
            </a:ext>
          </a:extLst>
        </xdr:cNvPr>
        <xdr:cNvSpPr txBox="1"/>
      </xdr:nvSpPr>
      <xdr:spPr>
        <a:xfrm>
          <a:off x="14887575"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132</xdr:row>
      <xdr:rowOff>0</xdr:rowOff>
    </xdr:from>
    <xdr:ext cx="184731" cy="264560"/>
    <xdr:sp macro="" textlink="">
      <xdr:nvSpPr>
        <xdr:cNvPr id="227" name="テキスト ボックス 226">
          <a:extLst>
            <a:ext uri="{FF2B5EF4-FFF2-40B4-BE49-F238E27FC236}">
              <a16:creationId xmlns:a16="http://schemas.microsoft.com/office/drawing/2014/main" id="{CB723E64-8D17-4643-9233-409ABD8E61CE}"/>
            </a:ext>
          </a:extLst>
        </xdr:cNvPr>
        <xdr:cNvSpPr txBox="1"/>
      </xdr:nvSpPr>
      <xdr:spPr>
        <a:xfrm>
          <a:off x="14887575"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128</xdr:row>
      <xdr:rowOff>0</xdr:rowOff>
    </xdr:from>
    <xdr:ext cx="184731" cy="264560"/>
    <xdr:sp macro="" textlink="">
      <xdr:nvSpPr>
        <xdr:cNvPr id="228" name="テキスト ボックス 227">
          <a:extLst>
            <a:ext uri="{FF2B5EF4-FFF2-40B4-BE49-F238E27FC236}">
              <a16:creationId xmlns:a16="http://schemas.microsoft.com/office/drawing/2014/main" id="{ADB3D079-8116-42EA-9A14-C7AD36732C61}"/>
            </a:ext>
          </a:extLst>
        </xdr:cNvPr>
        <xdr:cNvSpPr txBox="1"/>
      </xdr:nvSpPr>
      <xdr:spPr>
        <a:xfrm>
          <a:off x="14887575"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128</xdr:row>
      <xdr:rowOff>0</xdr:rowOff>
    </xdr:from>
    <xdr:ext cx="184731" cy="264560"/>
    <xdr:sp macro="" textlink="">
      <xdr:nvSpPr>
        <xdr:cNvPr id="229" name="テキスト ボックス 228">
          <a:extLst>
            <a:ext uri="{FF2B5EF4-FFF2-40B4-BE49-F238E27FC236}">
              <a16:creationId xmlns:a16="http://schemas.microsoft.com/office/drawing/2014/main" id="{854E5645-1DD7-47CE-9338-03E2E1621CBB}"/>
            </a:ext>
          </a:extLst>
        </xdr:cNvPr>
        <xdr:cNvSpPr txBox="1"/>
      </xdr:nvSpPr>
      <xdr:spPr>
        <a:xfrm>
          <a:off x="14887575" y="215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118</xdr:row>
      <xdr:rowOff>0</xdr:rowOff>
    </xdr:from>
    <xdr:ext cx="184731" cy="264560"/>
    <xdr:sp macro="" textlink="">
      <xdr:nvSpPr>
        <xdr:cNvPr id="230" name="テキスト ボックス 229">
          <a:extLst>
            <a:ext uri="{FF2B5EF4-FFF2-40B4-BE49-F238E27FC236}">
              <a16:creationId xmlns:a16="http://schemas.microsoft.com/office/drawing/2014/main" id="{E0A9A82D-8AD0-415D-9F65-594C12A98879}"/>
            </a:ext>
          </a:extLst>
        </xdr:cNvPr>
        <xdr:cNvSpPr txBox="1"/>
      </xdr:nvSpPr>
      <xdr:spPr>
        <a:xfrm>
          <a:off x="14887575"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118</xdr:row>
      <xdr:rowOff>0</xdr:rowOff>
    </xdr:from>
    <xdr:ext cx="184731" cy="264560"/>
    <xdr:sp macro="" textlink="">
      <xdr:nvSpPr>
        <xdr:cNvPr id="231" name="テキスト ボックス 230">
          <a:extLst>
            <a:ext uri="{FF2B5EF4-FFF2-40B4-BE49-F238E27FC236}">
              <a16:creationId xmlns:a16="http://schemas.microsoft.com/office/drawing/2014/main" id="{1B211072-A733-4107-854C-8BE9651A92DB}"/>
            </a:ext>
          </a:extLst>
        </xdr:cNvPr>
        <xdr:cNvSpPr txBox="1"/>
      </xdr:nvSpPr>
      <xdr:spPr>
        <a:xfrm>
          <a:off x="14887575" y="249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68</xdr:row>
      <xdr:rowOff>0</xdr:rowOff>
    </xdr:from>
    <xdr:ext cx="184731" cy="264560"/>
    <xdr:sp macro="" textlink="">
      <xdr:nvSpPr>
        <xdr:cNvPr id="232" name="テキスト ボックス 231">
          <a:extLst>
            <a:ext uri="{FF2B5EF4-FFF2-40B4-BE49-F238E27FC236}">
              <a16:creationId xmlns:a16="http://schemas.microsoft.com/office/drawing/2014/main" id="{E36F6674-C67A-4D19-9AE7-6AF053F409A0}"/>
            </a:ext>
          </a:extLst>
        </xdr:cNvPr>
        <xdr:cNvSpPr txBox="1"/>
      </xdr:nvSpPr>
      <xdr:spPr>
        <a:xfrm>
          <a:off x="14887575"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68</xdr:row>
      <xdr:rowOff>0</xdr:rowOff>
    </xdr:from>
    <xdr:ext cx="184731" cy="264560"/>
    <xdr:sp macro="" textlink="">
      <xdr:nvSpPr>
        <xdr:cNvPr id="233" name="テキスト ボックス 232">
          <a:extLst>
            <a:ext uri="{FF2B5EF4-FFF2-40B4-BE49-F238E27FC236}">
              <a16:creationId xmlns:a16="http://schemas.microsoft.com/office/drawing/2014/main" id="{D2EB3950-BD92-405B-9E25-55F794228E43}"/>
            </a:ext>
          </a:extLst>
        </xdr:cNvPr>
        <xdr:cNvSpPr txBox="1"/>
      </xdr:nvSpPr>
      <xdr:spPr>
        <a:xfrm>
          <a:off x="14887575" y="2655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105</xdr:row>
      <xdr:rowOff>0</xdr:rowOff>
    </xdr:from>
    <xdr:ext cx="184731" cy="264560"/>
    <xdr:sp macro="" textlink="">
      <xdr:nvSpPr>
        <xdr:cNvPr id="234" name="テキスト ボックス 233">
          <a:extLst>
            <a:ext uri="{FF2B5EF4-FFF2-40B4-BE49-F238E27FC236}">
              <a16:creationId xmlns:a16="http://schemas.microsoft.com/office/drawing/2014/main" id="{E1BCB462-BA08-4EB3-86B1-2EE2936A2DB4}"/>
            </a:ext>
          </a:extLst>
        </xdr:cNvPr>
        <xdr:cNvSpPr txBox="1"/>
      </xdr:nvSpPr>
      <xdr:spPr>
        <a:xfrm>
          <a:off x="1488757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105</xdr:row>
      <xdr:rowOff>0</xdr:rowOff>
    </xdr:from>
    <xdr:ext cx="184731" cy="264560"/>
    <xdr:sp macro="" textlink="">
      <xdr:nvSpPr>
        <xdr:cNvPr id="235" name="テキスト ボックス 234">
          <a:extLst>
            <a:ext uri="{FF2B5EF4-FFF2-40B4-BE49-F238E27FC236}">
              <a16:creationId xmlns:a16="http://schemas.microsoft.com/office/drawing/2014/main" id="{57C4E15D-D10B-411F-9C20-E4D8150752C5}"/>
            </a:ext>
          </a:extLst>
        </xdr:cNvPr>
        <xdr:cNvSpPr txBox="1"/>
      </xdr:nvSpPr>
      <xdr:spPr>
        <a:xfrm>
          <a:off x="14887575" y="239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154</xdr:row>
      <xdr:rowOff>0</xdr:rowOff>
    </xdr:from>
    <xdr:ext cx="184731" cy="264560"/>
    <xdr:sp macro="" textlink="">
      <xdr:nvSpPr>
        <xdr:cNvPr id="236" name="テキスト ボックス 235">
          <a:extLst>
            <a:ext uri="{FF2B5EF4-FFF2-40B4-BE49-F238E27FC236}">
              <a16:creationId xmlns:a16="http://schemas.microsoft.com/office/drawing/2014/main" id="{599C5892-4DF6-4734-B7B6-FFB307E5365F}"/>
            </a:ext>
          </a:extLst>
        </xdr:cNvPr>
        <xdr:cNvSpPr txBox="1"/>
      </xdr:nvSpPr>
      <xdr:spPr>
        <a:xfrm>
          <a:off x="14887575"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154</xdr:row>
      <xdr:rowOff>0</xdr:rowOff>
    </xdr:from>
    <xdr:ext cx="184731" cy="264560"/>
    <xdr:sp macro="" textlink="">
      <xdr:nvSpPr>
        <xdr:cNvPr id="237" name="テキスト ボックス 236">
          <a:extLst>
            <a:ext uri="{FF2B5EF4-FFF2-40B4-BE49-F238E27FC236}">
              <a16:creationId xmlns:a16="http://schemas.microsoft.com/office/drawing/2014/main" id="{5D46448E-52FF-4169-A322-ACF1F5F33C50}"/>
            </a:ext>
          </a:extLst>
        </xdr:cNvPr>
        <xdr:cNvSpPr txBox="1"/>
      </xdr:nvSpPr>
      <xdr:spPr>
        <a:xfrm>
          <a:off x="14887575" y="3155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162</xdr:row>
      <xdr:rowOff>0</xdr:rowOff>
    </xdr:from>
    <xdr:ext cx="184731" cy="264560"/>
    <xdr:sp macro="" textlink="">
      <xdr:nvSpPr>
        <xdr:cNvPr id="238" name="テキスト ボックス 237">
          <a:extLst>
            <a:ext uri="{FF2B5EF4-FFF2-40B4-BE49-F238E27FC236}">
              <a16:creationId xmlns:a16="http://schemas.microsoft.com/office/drawing/2014/main" id="{96468549-BDD9-4DB5-A51F-3BB00D47A70F}"/>
            </a:ext>
          </a:extLst>
        </xdr:cNvPr>
        <xdr:cNvSpPr txBox="1"/>
      </xdr:nvSpPr>
      <xdr:spPr>
        <a:xfrm>
          <a:off x="14887575"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162</xdr:row>
      <xdr:rowOff>0</xdr:rowOff>
    </xdr:from>
    <xdr:ext cx="184731" cy="264560"/>
    <xdr:sp macro="" textlink="">
      <xdr:nvSpPr>
        <xdr:cNvPr id="239" name="テキスト ボックス 238">
          <a:extLst>
            <a:ext uri="{FF2B5EF4-FFF2-40B4-BE49-F238E27FC236}">
              <a16:creationId xmlns:a16="http://schemas.microsoft.com/office/drawing/2014/main" id="{2E4F99DA-7D5E-4FE8-AC71-2D72ACB20B10}"/>
            </a:ext>
          </a:extLst>
        </xdr:cNvPr>
        <xdr:cNvSpPr txBox="1"/>
      </xdr:nvSpPr>
      <xdr:spPr>
        <a:xfrm>
          <a:off x="14887575" y="3255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167</xdr:row>
      <xdr:rowOff>0</xdr:rowOff>
    </xdr:from>
    <xdr:ext cx="184731" cy="264560"/>
    <xdr:sp macro="" textlink="">
      <xdr:nvSpPr>
        <xdr:cNvPr id="240" name="テキスト ボックス 239">
          <a:extLst>
            <a:ext uri="{FF2B5EF4-FFF2-40B4-BE49-F238E27FC236}">
              <a16:creationId xmlns:a16="http://schemas.microsoft.com/office/drawing/2014/main" id="{901B6A29-D31C-4DB1-9D33-6318D03BBAFE}"/>
            </a:ext>
          </a:extLst>
        </xdr:cNvPr>
        <xdr:cNvSpPr txBox="1"/>
      </xdr:nvSpPr>
      <xdr:spPr>
        <a:xfrm>
          <a:off x="14887575"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167</xdr:row>
      <xdr:rowOff>0</xdr:rowOff>
    </xdr:from>
    <xdr:ext cx="184731" cy="264560"/>
    <xdr:sp macro="" textlink="">
      <xdr:nvSpPr>
        <xdr:cNvPr id="241" name="テキスト ボックス 240">
          <a:extLst>
            <a:ext uri="{FF2B5EF4-FFF2-40B4-BE49-F238E27FC236}">
              <a16:creationId xmlns:a16="http://schemas.microsoft.com/office/drawing/2014/main" id="{8BF9DB39-85A2-413C-B04D-721E5EFAB11F}"/>
            </a:ext>
          </a:extLst>
        </xdr:cNvPr>
        <xdr:cNvSpPr txBox="1"/>
      </xdr:nvSpPr>
      <xdr:spPr>
        <a:xfrm>
          <a:off x="14887575" y="3355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181</xdr:row>
      <xdr:rowOff>0</xdr:rowOff>
    </xdr:from>
    <xdr:ext cx="184731" cy="264560"/>
    <xdr:sp macro="" textlink="">
      <xdr:nvSpPr>
        <xdr:cNvPr id="242" name="テキスト ボックス 241">
          <a:extLst>
            <a:ext uri="{FF2B5EF4-FFF2-40B4-BE49-F238E27FC236}">
              <a16:creationId xmlns:a16="http://schemas.microsoft.com/office/drawing/2014/main" id="{1A7F1666-B02F-4D28-8027-C50A561A5A31}"/>
            </a:ext>
          </a:extLst>
        </xdr:cNvPr>
        <xdr:cNvSpPr txBox="1"/>
      </xdr:nvSpPr>
      <xdr:spPr>
        <a:xfrm>
          <a:off x="14887575"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181</xdr:row>
      <xdr:rowOff>0</xdr:rowOff>
    </xdr:from>
    <xdr:ext cx="184731" cy="264560"/>
    <xdr:sp macro="" textlink="">
      <xdr:nvSpPr>
        <xdr:cNvPr id="243" name="テキスト ボックス 242">
          <a:extLst>
            <a:ext uri="{FF2B5EF4-FFF2-40B4-BE49-F238E27FC236}">
              <a16:creationId xmlns:a16="http://schemas.microsoft.com/office/drawing/2014/main" id="{3BDB1AEB-1564-4A0C-858C-44544D380E46}"/>
            </a:ext>
          </a:extLst>
        </xdr:cNvPr>
        <xdr:cNvSpPr txBox="1"/>
      </xdr:nvSpPr>
      <xdr:spPr>
        <a:xfrm>
          <a:off x="14887575" y="363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186</xdr:row>
      <xdr:rowOff>0</xdr:rowOff>
    </xdr:from>
    <xdr:ext cx="184731" cy="264560"/>
    <xdr:sp macro="" textlink="">
      <xdr:nvSpPr>
        <xdr:cNvPr id="244" name="テキスト ボックス 243">
          <a:extLst>
            <a:ext uri="{FF2B5EF4-FFF2-40B4-BE49-F238E27FC236}">
              <a16:creationId xmlns:a16="http://schemas.microsoft.com/office/drawing/2014/main" id="{3DBD3C73-6B50-49A1-B2E9-6D81B4D4D7EB}"/>
            </a:ext>
          </a:extLst>
        </xdr:cNvPr>
        <xdr:cNvSpPr txBox="1"/>
      </xdr:nvSpPr>
      <xdr:spPr>
        <a:xfrm>
          <a:off x="14887575"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186</xdr:row>
      <xdr:rowOff>0</xdr:rowOff>
    </xdr:from>
    <xdr:ext cx="184731" cy="264560"/>
    <xdr:sp macro="" textlink="">
      <xdr:nvSpPr>
        <xdr:cNvPr id="245" name="テキスト ボックス 244">
          <a:extLst>
            <a:ext uri="{FF2B5EF4-FFF2-40B4-BE49-F238E27FC236}">
              <a16:creationId xmlns:a16="http://schemas.microsoft.com/office/drawing/2014/main" id="{9D496DCC-8288-4C9E-B6BD-E21B6BFE5A2A}"/>
            </a:ext>
          </a:extLst>
        </xdr:cNvPr>
        <xdr:cNvSpPr txBox="1"/>
      </xdr:nvSpPr>
      <xdr:spPr>
        <a:xfrm>
          <a:off x="14887575" y="3735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224</xdr:row>
      <xdr:rowOff>0</xdr:rowOff>
    </xdr:from>
    <xdr:ext cx="184731" cy="264560"/>
    <xdr:sp macro="" textlink="">
      <xdr:nvSpPr>
        <xdr:cNvPr id="246" name="テキスト ボックス 245">
          <a:extLst>
            <a:ext uri="{FF2B5EF4-FFF2-40B4-BE49-F238E27FC236}">
              <a16:creationId xmlns:a16="http://schemas.microsoft.com/office/drawing/2014/main" id="{09DAC343-B5D4-4FDF-9654-4E2AAB40DE53}"/>
            </a:ext>
          </a:extLst>
        </xdr:cNvPr>
        <xdr:cNvSpPr txBox="1"/>
      </xdr:nvSpPr>
      <xdr:spPr>
        <a:xfrm>
          <a:off x="148875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224</xdr:row>
      <xdr:rowOff>0</xdr:rowOff>
    </xdr:from>
    <xdr:ext cx="184731" cy="264560"/>
    <xdr:sp macro="" textlink="">
      <xdr:nvSpPr>
        <xdr:cNvPr id="247" name="テキスト ボックス 246">
          <a:extLst>
            <a:ext uri="{FF2B5EF4-FFF2-40B4-BE49-F238E27FC236}">
              <a16:creationId xmlns:a16="http://schemas.microsoft.com/office/drawing/2014/main" id="{6DE92E90-C4CF-4AAC-9233-4184316D1CCB}"/>
            </a:ext>
          </a:extLst>
        </xdr:cNvPr>
        <xdr:cNvSpPr txBox="1"/>
      </xdr:nvSpPr>
      <xdr:spPr>
        <a:xfrm>
          <a:off x="148875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250</xdr:row>
      <xdr:rowOff>0</xdr:rowOff>
    </xdr:from>
    <xdr:ext cx="184731" cy="264560"/>
    <xdr:sp macro="" textlink="">
      <xdr:nvSpPr>
        <xdr:cNvPr id="248" name="テキスト ボックス 247">
          <a:extLst>
            <a:ext uri="{FF2B5EF4-FFF2-40B4-BE49-F238E27FC236}">
              <a16:creationId xmlns:a16="http://schemas.microsoft.com/office/drawing/2014/main" id="{285CB923-71FE-4D90-B95C-5DD66EEAC486}"/>
            </a:ext>
          </a:extLst>
        </xdr:cNvPr>
        <xdr:cNvSpPr txBox="1"/>
      </xdr:nvSpPr>
      <xdr:spPr>
        <a:xfrm>
          <a:off x="14887575"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250</xdr:row>
      <xdr:rowOff>0</xdr:rowOff>
    </xdr:from>
    <xdr:ext cx="184731" cy="264560"/>
    <xdr:sp macro="" textlink="">
      <xdr:nvSpPr>
        <xdr:cNvPr id="249" name="テキスト ボックス 248">
          <a:extLst>
            <a:ext uri="{FF2B5EF4-FFF2-40B4-BE49-F238E27FC236}">
              <a16:creationId xmlns:a16="http://schemas.microsoft.com/office/drawing/2014/main" id="{154B282B-0F5B-4984-AA2A-BBB6F2B7FD36}"/>
            </a:ext>
          </a:extLst>
        </xdr:cNvPr>
        <xdr:cNvSpPr txBox="1"/>
      </xdr:nvSpPr>
      <xdr:spPr>
        <a:xfrm>
          <a:off x="14887575"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198</xdr:row>
      <xdr:rowOff>0</xdr:rowOff>
    </xdr:from>
    <xdr:ext cx="184731" cy="264560"/>
    <xdr:sp macro="" textlink="">
      <xdr:nvSpPr>
        <xdr:cNvPr id="250" name="テキスト ボックス 249">
          <a:extLst>
            <a:ext uri="{FF2B5EF4-FFF2-40B4-BE49-F238E27FC236}">
              <a16:creationId xmlns:a16="http://schemas.microsoft.com/office/drawing/2014/main" id="{33C3A7D1-A5AD-4243-8187-E70D5F428A04}"/>
            </a:ext>
          </a:extLst>
        </xdr:cNvPr>
        <xdr:cNvSpPr txBox="1"/>
      </xdr:nvSpPr>
      <xdr:spPr>
        <a:xfrm>
          <a:off x="14887575"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198</xdr:row>
      <xdr:rowOff>0</xdr:rowOff>
    </xdr:from>
    <xdr:ext cx="184731" cy="264560"/>
    <xdr:sp macro="" textlink="">
      <xdr:nvSpPr>
        <xdr:cNvPr id="251" name="テキスト ボックス 250">
          <a:extLst>
            <a:ext uri="{FF2B5EF4-FFF2-40B4-BE49-F238E27FC236}">
              <a16:creationId xmlns:a16="http://schemas.microsoft.com/office/drawing/2014/main" id="{A4343FC9-A41A-4C7F-B481-4134FC1360F7}"/>
            </a:ext>
          </a:extLst>
        </xdr:cNvPr>
        <xdr:cNvSpPr txBox="1"/>
      </xdr:nvSpPr>
      <xdr:spPr>
        <a:xfrm>
          <a:off x="14887575" y="3975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236</xdr:row>
      <xdr:rowOff>0</xdr:rowOff>
    </xdr:from>
    <xdr:ext cx="184731" cy="264560"/>
    <xdr:sp macro="" textlink="">
      <xdr:nvSpPr>
        <xdr:cNvPr id="252" name="テキスト ボックス 251">
          <a:extLst>
            <a:ext uri="{FF2B5EF4-FFF2-40B4-BE49-F238E27FC236}">
              <a16:creationId xmlns:a16="http://schemas.microsoft.com/office/drawing/2014/main" id="{03BCF318-809A-4C7B-9E48-D3BD6226B805}"/>
            </a:ext>
          </a:extLst>
        </xdr:cNvPr>
        <xdr:cNvSpPr txBox="1"/>
      </xdr:nvSpPr>
      <xdr:spPr>
        <a:xfrm>
          <a:off x="14887575"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236</xdr:row>
      <xdr:rowOff>0</xdr:rowOff>
    </xdr:from>
    <xdr:ext cx="184731" cy="264560"/>
    <xdr:sp macro="" textlink="">
      <xdr:nvSpPr>
        <xdr:cNvPr id="253" name="テキスト ボックス 252">
          <a:extLst>
            <a:ext uri="{FF2B5EF4-FFF2-40B4-BE49-F238E27FC236}">
              <a16:creationId xmlns:a16="http://schemas.microsoft.com/office/drawing/2014/main" id="{17603E45-FF23-4E58-A8E4-A079371E7065}"/>
            </a:ext>
          </a:extLst>
        </xdr:cNvPr>
        <xdr:cNvSpPr txBox="1"/>
      </xdr:nvSpPr>
      <xdr:spPr>
        <a:xfrm>
          <a:off x="14887575" y="473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211</xdr:row>
      <xdr:rowOff>0</xdr:rowOff>
    </xdr:from>
    <xdr:ext cx="184731" cy="264560"/>
    <xdr:sp macro="" textlink="">
      <xdr:nvSpPr>
        <xdr:cNvPr id="254" name="テキスト ボックス 253">
          <a:extLst>
            <a:ext uri="{FF2B5EF4-FFF2-40B4-BE49-F238E27FC236}">
              <a16:creationId xmlns:a16="http://schemas.microsoft.com/office/drawing/2014/main" id="{534F9825-8C8D-4A41-B139-50DF674A9CF4}"/>
            </a:ext>
          </a:extLst>
        </xdr:cNvPr>
        <xdr:cNvSpPr txBox="1"/>
      </xdr:nvSpPr>
      <xdr:spPr>
        <a:xfrm>
          <a:off x="14887575"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211</xdr:row>
      <xdr:rowOff>0</xdr:rowOff>
    </xdr:from>
    <xdr:ext cx="184731" cy="264560"/>
    <xdr:sp macro="" textlink="">
      <xdr:nvSpPr>
        <xdr:cNvPr id="255" name="テキスト ボックス 254">
          <a:extLst>
            <a:ext uri="{FF2B5EF4-FFF2-40B4-BE49-F238E27FC236}">
              <a16:creationId xmlns:a16="http://schemas.microsoft.com/office/drawing/2014/main" id="{91F3A7FE-6340-40F5-A5C2-569116125166}"/>
            </a:ext>
          </a:extLst>
        </xdr:cNvPr>
        <xdr:cNvSpPr txBox="1"/>
      </xdr:nvSpPr>
      <xdr:spPr>
        <a:xfrm>
          <a:off x="14887575" y="423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231</xdr:row>
      <xdr:rowOff>0</xdr:rowOff>
    </xdr:from>
    <xdr:ext cx="184731" cy="264560"/>
    <xdr:sp macro="" textlink="">
      <xdr:nvSpPr>
        <xdr:cNvPr id="256" name="テキスト ボックス 255">
          <a:extLst>
            <a:ext uri="{FF2B5EF4-FFF2-40B4-BE49-F238E27FC236}">
              <a16:creationId xmlns:a16="http://schemas.microsoft.com/office/drawing/2014/main" id="{63791E6E-F632-49A7-AD69-4B277025782A}"/>
            </a:ext>
          </a:extLst>
        </xdr:cNvPr>
        <xdr:cNvSpPr txBox="1"/>
      </xdr:nvSpPr>
      <xdr:spPr>
        <a:xfrm>
          <a:off x="14887575"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231</xdr:row>
      <xdr:rowOff>0</xdr:rowOff>
    </xdr:from>
    <xdr:ext cx="184731" cy="264560"/>
    <xdr:sp macro="" textlink="">
      <xdr:nvSpPr>
        <xdr:cNvPr id="257" name="テキスト ボックス 256">
          <a:extLst>
            <a:ext uri="{FF2B5EF4-FFF2-40B4-BE49-F238E27FC236}">
              <a16:creationId xmlns:a16="http://schemas.microsoft.com/office/drawing/2014/main" id="{3067419C-CECF-4D27-9F4D-EBD2CB04BC45}"/>
            </a:ext>
          </a:extLst>
        </xdr:cNvPr>
        <xdr:cNvSpPr txBox="1"/>
      </xdr:nvSpPr>
      <xdr:spPr>
        <a:xfrm>
          <a:off x="14887575" y="463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194</xdr:row>
      <xdr:rowOff>0</xdr:rowOff>
    </xdr:from>
    <xdr:ext cx="184731" cy="264560"/>
    <xdr:sp macro="" textlink="">
      <xdr:nvSpPr>
        <xdr:cNvPr id="258" name="テキスト ボックス 257">
          <a:extLst>
            <a:ext uri="{FF2B5EF4-FFF2-40B4-BE49-F238E27FC236}">
              <a16:creationId xmlns:a16="http://schemas.microsoft.com/office/drawing/2014/main" id="{C187BC83-B829-4C00-BD0A-728B0454EB51}"/>
            </a:ext>
          </a:extLst>
        </xdr:cNvPr>
        <xdr:cNvSpPr txBox="1"/>
      </xdr:nvSpPr>
      <xdr:spPr>
        <a:xfrm>
          <a:off x="14887575"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194</xdr:row>
      <xdr:rowOff>0</xdr:rowOff>
    </xdr:from>
    <xdr:ext cx="184731" cy="264560"/>
    <xdr:sp macro="" textlink="">
      <xdr:nvSpPr>
        <xdr:cNvPr id="259" name="テキスト ボックス 258">
          <a:extLst>
            <a:ext uri="{FF2B5EF4-FFF2-40B4-BE49-F238E27FC236}">
              <a16:creationId xmlns:a16="http://schemas.microsoft.com/office/drawing/2014/main" id="{212F96D5-13CB-4B96-B765-A54618CB564F}"/>
            </a:ext>
          </a:extLst>
        </xdr:cNvPr>
        <xdr:cNvSpPr txBox="1"/>
      </xdr:nvSpPr>
      <xdr:spPr>
        <a:xfrm>
          <a:off x="14887575" y="389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223</xdr:row>
      <xdr:rowOff>0</xdr:rowOff>
    </xdr:from>
    <xdr:ext cx="184731" cy="264560"/>
    <xdr:sp macro="" textlink="">
      <xdr:nvSpPr>
        <xdr:cNvPr id="260" name="テキスト ボックス 259">
          <a:extLst>
            <a:ext uri="{FF2B5EF4-FFF2-40B4-BE49-F238E27FC236}">
              <a16:creationId xmlns:a16="http://schemas.microsoft.com/office/drawing/2014/main" id="{DF7B8DBE-15CE-4E25-A031-7FA9BBBC028C}"/>
            </a:ext>
          </a:extLst>
        </xdr:cNvPr>
        <xdr:cNvSpPr txBox="1"/>
      </xdr:nvSpPr>
      <xdr:spPr>
        <a:xfrm>
          <a:off x="14887575"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223</xdr:row>
      <xdr:rowOff>0</xdr:rowOff>
    </xdr:from>
    <xdr:ext cx="184731" cy="264560"/>
    <xdr:sp macro="" textlink="">
      <xdr:nvSpPr>
        <xdr:cNvPr id="261" name="テキスト ボックス 260">
          <a:extLst>
            <a:ext uri="{FF2B5EF4-FFF2-40B4-BE49-F238E27FC236}">
              <a16:creationId xmlns:a16="http://schemas.microsoft.com/office/drawing/2014/main" id="{7D313B9D-71EF-4081-A103-1EDA1C1F2B49}"/>
            </a:ext>
          </a:extLst>
        </xdr:cNvPr>
        <xdr:cNvSpPr txBox="1"/>
      </xdr:nvSpPr>
      <xdr:spPr>
        <a:xfrm>
          <a:off x="14887575" y="447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363</xdr:row>
      <xdr:rowOff>0</xdr:rowOff>
    </xdr:from>
    <xdr:ext cx="184731" cy="264560"/>
    <xdr:sp macro="" textlink="">
      <xdr:nvSpPr>
        <xdr:cNvPr id="262" name="テキスト ボックス 261">
          <a:extLst>
            <a:ext uri="{FF2B5EF4-FFF2-40B4-BE49-F238E27FC236}">
              <a16:creationId xmlns:a16="http://schemas.microsoft.com/office/drawing/2014/main" id="{7268516D-CC62-48A5-8747-2E7BDD6F9A31}"/>
            </a:ext>
          </a:extLst>
        </xdr:cNvPr>
        <xdr:cNvSpPr txBox="1"/>
      </xdr:nvSpPr>
      <xdr:spPr>
        <a:xfrm>
          <a:off x="14887575"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363</xdr:row>
      <xdr:rowOff>0</xdr:rowOff>
    </xdr:from>
    <xdr:ext cx="184731" cy="264560"/>
    <xdr:sp macro="" textlink="">
      <xdr:nvSpPr>
        <xdr:cNvPr id="263" name="テキスト ボックス 262">
          <a:extLst>
            <a:ext uri="{FF2B5EF4-FFF2-40B4-BE49-F238E27FC236}">
              <a16:creationId xmlns:a16="http://schemas.microsoft.com/office/drawing/2014/main" id="{846E9FF6-D757-48CE-8300-32A4A2C65F63}"/>
            </a:ext>
          </a:extLst>
        </xdr:cNvPr>
        <xdr:cNvSpPr txBox="1"/>
      </xdr:nvSpPr>
      <xdr:spPr>
        <a:xfrm>
          <a:off x="14887575"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371</xdr:row>
      <xdr:rowOff>0</xdr:rowOff>
    </xdr:from>
    <xdr:ext cx="184731" cy="264560"/>
    <xdr:sp macro="" textlink="">
      <xdr:nvSpPr>
        <xdr:cNvPr id="264" name="テキスト ボックス 263">
          <a:extLst>
            <a:ext uri="{FF2B5EF4-FFF2-40B4-BE49-F238E27FC236}">
              <a16:creationId xmlns:a16="http://schemas.microsoft.com/office/drawing/2014/main" id="{D2C86497-8F38-4C27-81D4-9B1ADAFAAE2F}"/>
            </a:ext>
          </a:extLst>
        </xdr:cNvPr>
        <xdr:cNvSpPr txBox="1"/>
      </xdr:nvSpPr>
      <xdr:spPr>
        <a:xfrm>
          <a:off x="14887575"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371</xdr:row>
      <xdr:rowOff>0</xdr:rowOff>
    </xdr:from>
    <xdr:ext cx="184731" cy="264560"/>
    <xdr:sp macro="" textlink="">
      <xdr:nvSpPr>
        <xdr:cNvPr id="265" name="テキスト ボックス 264">
          <a:extLst>
            <a:ext uri="{FF2B5EF4-FFF2-40B4-BE49-F238E27FC236}">
              <a16:creationId xmlns:a16="http://schemas.microsoft.com/office/drawing/2014/main" id="{8F22745F-2F0B-4160-9BB2-CFF3FF8EF435}"/>
            </a:ext>
          </a:extLst>
        </xdr:cNvPr>
        <xdr:cNvSpPr txBox="1"/>
      </xdr:nvSpPr>
      <xdr:spPr>
        <a:xfrm>
          <a:off x="14887575"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328</xdr:row>
      <xdr:rowOff>0</xdr:rowOff>
    </xdr:from>
    <xdr:ext cx="184731" cy="264560"/>
    <xdr:sp macro="" textlink="">
      <xdr:nvSpPr>
        <xdr:cNvPr id="266" name="テキスト ボックス 265">
          <a:extLst>
            <a:ext uri="{FF2B5EF4-FFF2-40B4-BE49-F238E27FC236}">
              <a16:creationId xmlns:a16="http://schemas.microsoft.com/office/drawing/2014/main" id="{74F34D3E-D171-4AFA-80AA-B1266A79566D}"/>
            </a:ext>
          </a:extLst>
        </xdr:cNvPr>
        <xdr:cNvSpPr txBox="1"/>
      </xdr:nvSpPr>
      <xdr:spPr>
        <a:xfrm>
          <a:off x="14887575"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328</xdr:row>
      <xdr:rowOff>0</xdr:rowOff>
    </xdr:from>
    <xdr:ext cx="184731" cy="264560"/>
    <xdr:sp macro="" textlink="">
      <xdr:nvSpPr>
        <xdr:cNvPr id="267" name="テキスト ボックス 266">
          <a:extLst>
            <a:ext uri="{FF2B5EF4-FFF2-40B4-BE49-F238E27FC236}">
              <a16:creationId xmlns:a16="http://schemas.microsoft.com/office/drawing/2014/main" id="{7BB65061-9CC3-44F1-891B-7AD3CEBD2E2D}"/>
            </a:ext>
          </a:extLst>
        </xdr:cNvPr>
        <xdr:cNvSpPr txBox="1"/>
      </xdr:nvSpPr>
      <xdr:spPr>
        <a:xfrm>
          <a:off x="14887575" y="657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321</xdr:row>
      <xdr:rowOff>0</xdr:rowOff>
    </xdr:from>
    <xdr:ext cx="184731" cy="264560"/>
    <xdr:sp macro="" textlink="">
      <xdr:nvSpPr>
        <xdr:cNvPr id="268" name="テキスト ボックス 267">
          <a:extLst>
            <a:ext uri="{FF2B5EF4-FFF2-40B4-BE49-F238E27FC236}">
              <a16:creationId xmlns:a16="http://schemas.microsoft.com/office/drawing/2014/main" id="{23C80D01-CC23-4174-AE53-F4AB70A1D972}"/>
            </a:ext>
          </a:extLst>
        </xdr:cNvPr>
        <xdr:cNvSpPr txBox="1"/>
      </xdr:nvSpPr>
      <xdr:spPr>
        <a:xfrm>
          <a:off x="14887575"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321</xdr:row>
      <xdr:rowOff>0</xdr:rowOff>
    </xdr:from>
    <xdr:ext cx="184731" cy="264560"/>
    <xdr:sp macro="" textlink="">
      <xdr:nvSpPr>
        <xdr:cNvPr id="269" name="テキスト ボックス 268">
          <a:extLst>
            <a:ext uri="{FF2B5EF4-FFF2-40B4-BE49-F238E27FC236}">
              <a16:creationId xmlns:a16="http://schemas.microsoft.com/office/drawing/2014/main" id="{5F6104A2-9869-46FA-934E-B0F82F846B36}"/>
            </a:ext>
          </a:extLst>
        </xdr:cNvPr>
        <xdr:cNvSpPr txBox="1"/>
      </xdr:nvSpPr>
      <xdr:spPr>
        <a:xfrm>
          <a:off x="14887575" y="643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338</xdr:row>
      <xdr:rowOff>0</xdr:rowOff>
    </xdr:from>
    <xdr:ext cx="184731" cy="264560"/>
    <xdr:sp macro="" textlink="">
      <xdr:nvSpPr>
        <xdr:cNvPr id="270" name="テキスト ボックス 269">
          <a:extLst>
            <a:ext uri="{FF2B5EF4-FFF2-40B4-BE49-F238E27FC236}">
              <a16:creationId xmlns:a16="http://schemas.microsoft.com/office/drawing/2014/main" id="{04221F9E-5A4F-4F09-AD95-1C162FE3B49E}"/>
            </a:ext>
          </a:extLst>
        </xdr:cNvPr>
        <xdr:cNvSpPr txBox="1"/>
      </xdr:nvSpPr>
      <xdr:spPr>
        <a:xfrm>
          <a:off x="14887575"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338</xdr:row>
      <xdr:rowOff>0</xdr:rowOff>
    </xdr:from>
    <xdr:ext cx="184731" cy="264560"/>
    <xdr:sp macro="" textlink="">
      <xdr:nvSpPr>
        <xdr:cNvPr id="271" name="テキスト ボックス 270">
          <a:extLst>
            <a:ext uri="{FF2B5EF4-FFF2-40B4-BE49-F238E27FC236}">
              <a16:creationId xmlns:a16="http://schemas.microsoft.com/office/drawing/2014/main" id="{AA70CA16-0D6E-44A3-B203-BB89904D465F}"/>
            </a:ext>
          </a:extLst>
        </xdr:cNvPr>
        <xdr:cNvSpPr txBox="1"/>
      </xdr:nvSpPr>
      <xdr:spPr>
        <a:xfrm>
          <a:off x="14887575" y="6776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361</xdr:row>
      <xdr:rowOff>0</xdr:rowOff>
    </xdr:from>
    <xdr:ext cx="184731" cy="264560"/>
    <xdr:sp macro="" textlink="">
      <xdr:nvSpPr>
        <xdr:cNvPr id="272" name="テキスト ボックス 271">
          <a:extLst>
            <a:ext uri="{FF2B5EF4-FFF2-40B4-BE49-F238E27FC236}">
              <a16:creationId xmlns:a16="http://schemas.microsoft.com/office/drawing/2014/main" id="{2E568861-161B-4A62-8C2E-2A30A66E80BE}"/>
            </a:ext>
          </a:extLst>
        </xdr:cNvPr>
        <xdr:cNvSpPr txBox="1"/>
      </xdr:nvSpPr>
      <xdr:spPr>
        <a:xfrm>
          <a:off x="14887575"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361</xdr:row>
      <xdr:rowOff>0</xdr:rowOff>
    </xdr:from>
    <xdr:ext cx="184731" cy="264560"/>
    <xdr:sp macro="" textlink="">
      <xdr:nvSpPr>
        <xdr:cNvPr id="273" name="テキスト ボックス 272">
          <a:extLst>
            <a:ext uri="{FF2B5EF4-FFF2-40B4-BE49-F238E27FC236}">
              <a16:creationId xmlns:a16="http://schemas.microsoft.com/office/drawing/2014/main" id="{BDDB70AD-A04A-49B3-8DE2-035D5FDF6BFD}"/>
            </a:ext>
          </a:extLst>
        </xdr:cNvPr>
        <xdr:cNvSpPr txBox="1"/>
      </xdr:nvSpPr>
      <xdr:spPr>
        <a:xfrm>
          <a:off x="14887575" y="723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378</xdr:row>
      <xdr:rowOff>0</xdr:rowOff>
    </xdr:from>
    <xdr:ext cx="184731" cy="264560"/>
    <xdr:sp macro="" textlink="">
      <xdr:nvSpPr>
        <xdr:cNvPr id="274" name="テキスト ボックス 273">
          <a:extLst>
            <a:ext uri="{FF2B5EF4-FFF2-40B4-BE49-F238E27FC236}">
              <a16:creationId xmlns:a16="http://schemas.microsoft.com/office/drawing/2014/main" id="{B7974E05-44CA-415B-B141-26125B8EB425}"/>
            </a:ext>
          </a:extLst>
        </xdr:cNvPr>
        <xdr:cNvSpPr txBox="1"/>
      </xdr:nvSpPr>
      <xdr:spPr>
        <a:xfrm>
          <a:off x="14887575"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378</xdr:row>
      <xdr:rowOff>0</xdr:rowOff>
    </xdr:from>
    <xdr:ext cx="184731" cy="264560"/>
    <xdr:sp macro="" textlink="">
      <xdr:nvSpPr>
        <xdr:cNvPr id="275" name="テキスト ボックス 274">
          <a:extLst>
            <a:ext uri="{FF2B5EF4-FFF2-40B4-BE49-F238E27FC236}">
              <a16:creationId xmlns:a16="http://schemas.microsoft.com/office/drawing/2014/main" id="{CB8121AC-EF8F-454D-9B20-47921375DC84}"/>
            </a:ext>
          </a:extLst>
        </xdr:cNvPr>
        <xdr:cNvSpPr txBox="1"/>
      </xdr:nvSpPr>
      <xdr:spPr>
        <a:xfrm>
          <a:off x="14887575" y="7576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276" name="テキスト ボックス 275">
          <a:extLst>
            <a:ext uri="{FF2B5EF4-FFF2-40B4-BE49-F238E27FC236}">
              <a16:creationId xmlns:a16="http://schemas.microsoft.com/office/drawing/2014/main" id="{0C939E80-D797-473B-84BC-8058D102CF28}"/>
            </a:ext>
          </a:extLst>
        </xdr:cNvPr>
        <xdr:cNvSpPr txBox="1"/>
      </xdr:nvSpPr>
      <xdr:spPr>
        <a:xfrm>
          <a:off x="14887575"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277" name="テキスト ボックス 276">
          <a:extLst>
            <a:ext uri="{FF2B5EF4-FFF2-40B4-BE49-F238E27FC236}">
              <a16:creationId xmlns:a16="http://schemas.microsoft.com/office/drawing/2014/main" id="{13139386-FFD2-41E7-AD5B-AEBAB1C398C6}"/>
            </a:ext>
          </a:extLst>
        </xdr:cNvPr>
        <xdr:cNvSpPr txBox="1"/>
      </xdr:nvSpPr>
      <xdr:spPr>
        <a:xfrm>
          <a:off x="14887575" y="7016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262</xdr:row>
      <xdr:rowOff>0</xdr:rowOff>
    </xdr:from>
    <xdr:ext cx="184731" cy="264560"/>
    <xdr:sp macro="" textlink="">
      <xdr:nvSpPr>
        <xdr:cNvPr id="278" name="テキスト ボックス 277">
          <a:extLst>
            <a:ext uri="{FF2B5EF4-FFF2-40B4-BE49-F238E27FC236}">
              <a16:creationId xmlns:a16="http://schemas.microsoft.com/office/drawing/2014/main" id="{A2AE1F61-94EC-40CD-A92D-D37BDE0417A4}"/>
            </a:ext>
          </a:extLst>
        </xdr:cNvPr>
        <xdr:cNvSpPr txBox="1"/>
      </xdr:nvSpPr>
      <xdr:spPr>
        <a:xfrm>
          <a:off x="14887575"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262</xdr:row>
      <xdr:rowOff>0</xdr:rowOff>
    </xdr:from>
    <xdr:ext cx="184731" cy="264560"/>
    <xdr:sp macro="" textlink="">
      <xdr:nvSpPr>
        <xdr:cNvPr id="279" name="テキスト ボックス 278">
          <a:extLst>
            <a:ext uri="{FF2B5EF4-FFF2-40B4-BE49-F238E27FC236}">
              <a16:creationId xmlns:a16="http://schemas.microsoft.com/office/drawing/2014/main" id="{012417D3-E761-4BC1-B133-2132A3B3BB27}"/>
            </a:ext>
          </a:extLst>
        </xdr:cNvPr>
        <xdr:cNvSpPr txBox="1"/>
      </xdr:nvSpPr>
      <xdr:spPr>
        <a:xfrm>
          <a:off x="14887575" y="525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294</xdr:row>
      <xdr:rowOff>0</xdr:rowOff>
    </xdr:from>
    <xdr:ext cx="184731" cy="264560"/>
    <xdr:sp macro="" textlink="">
      <xdr:nvSpPr>
        <xdr:cNvPr id="280" name="テキスト ボックス 279">
          <a:extLst>
            <a:ext uri="{FF2B5EF4-FFF2-40B4-BE49-F238E27FC236}">
              <a16:creationId xmlns:a16="http://schemas.microsoft.com/office/drawing/2014/main" id="{421BD38C-DF0A-44BD-A5EC-17F487DFBC96}"/>
            </a:ext>
          </a:extLst>
        </xdr:cNvPr>
        <xdr:cNvSpPr txBox="1"/>
      </xdr:nvSpPr>
      <xdr:spPr>
        <a:xfrm>
          <a:off x="14887575"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294</xdr:row>
      <xdr:rowOff>0</xdr:rowOff>
    </xdr:from>
    <xdr:ext cx="184731" cy="264560"/>
    <xdr:sp macro="" textlink="">
      <xdr:nvSpPr>
        <xdr:cNvPr id="281" name="テキスト ボックス 280">
          <a:extLst>
            <a:ext uri="{FF2B5EF4-FFF2-40B4-BE49-F238E27FC236}">
              <a16:creationId xmlns:a16="http://schemas.microsoft.com/office/drawing/2014/main" id="{0F08F16F-2E16-4915-9BF4-9A115B08A9F8}"/>
            </a:ext>
          </a:extLst>
        </xdr:cNvPr>
        <xdr:cNvSpPr txBox="1"/>
      </xdr:nvSpPr>
      <xdr:spPr>
        <a:xfrm>
          <a:off x="14887575" y="589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302</xdr:row>
      <xdr:rowOff>0</xdr:rowOff>
    </xdr:from>
    <xdr:ext cx="184731" cy="264560"/>
    <xdr:sp macro="" textlink="">
      <xdr:nvSpPr>
        <xdr:cNvPr id="282" name="テキスト ボックス 281">
          <a:extLst>
            <a:ext uri="{FF2B5EF4-FFF2-40B4-BE49-F238E27FC236}">
              <a16:creationId xmlns:a16="http://schemas.microsoft.com/office/drawing/2014/main" id="{DA47468F-0A3B-470C-BA5C-D1BB335B4238}"/>
            </a:ext>
          </a:extLst>
        </xdr:cNvPr>
        <xdr:cNvSpPr txBox="1"/>
      </xdr:nvSpPr>
      <xdr:spPr>
        <a:xfrm>
          <a:off x="14887575"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302</xdr:row>
      <xdr:rowOff>0</xdr:rowOff>
    </xdr:from>
    <xdr:ext cx="184731" cy="264560"/>
    <xdr:sp macro="" textlink="">
      <xdr:nvSpPr>
        <xdr:cNvPr id="283" name="テキスト ボックス 282">
          <a:extLst>
            <a:ext uri="{FF2B5EF4-FFF2-40B4-BE49-F238E27FC236}">
              <a16:creationId xmlns:a16="http://schemas.microsoft.com/office/drawing/2014/main" id="{EFBD1F63-CA90-44EC-86D1-488E0779D07B}"/>
            </a:ext>
          </a:extLst>
        </xdr:cNvPr>
        <xdr:cNvSpPr txBox="1"/>
      </xdr:nvSpPr>
      <xdr:spPr>
        <a:xfrm>
          <a:off x="14887575" y="6055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298</xdr:row>
      <xdr:rowOff>0</xdr:rowOff>
    </xdr:from>
    <xdr:ext cx="184731" cy="264560"/>
    <xdr:sp macro="" textlink="">
      <xdr:nvSpPr>
        <xdr:cNvPr id="284" name="テキスト ボックス 283">
          <a:extLst>
            <a:ext uri="{FF2B5EF4-FFF2-40B4-BE49-F238E27FC236}">
              <a16:creationId xmlns:a16="http://schemas.microsoft.com/office/drawing/2014/main" id="{FB6979B8-8B1D-4C59-B5F0-CB54261D67A8}"/>
            </a:ext>
          </a:extLst>
        </xdr:cNvPr>
        <xdr:cNvSpPr txBox="1"/>
      </xdr:nvSpPr>
      <xdr:spPr>
        <a:xfrm>
          <a:off x="14887575"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298</xdr:row>
      <xdr:rowOff>0</xdr:rowOff>
    </xdr:from>
    <xdr:ext cx="184731" cy="264560"/>
    <xdr:sp macro="" textlink="">
      <xdr:nvSpPr>
        <xdr:cNvPr id="285" name="テキスト ボックス 284">
          <a:extLst>
            <a:ext uri="{FF2B5EF4-FFF2-40B4-BE49-F238E27FC236}">
              <a16:creationId xmlns:a16="http://schemas.microsoft.com/office/drawing/2014/main" id="{F633E090-E4F8-4383-BA1D-294B2D261504}"/>
            </a:ext>
          </a:extLst>
        </xdr:cNvPr>
        <xdr:cNvSpPr txBox="1"/>
      </xdr:nvSpPr>
      <xdr:spPr>
        <a:xfrm>
          <a:off x="14887575" y="5975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279</xdr:row>
      <xdr:rowOff>0</xdr:rowOff>
    </xdr:from>
    <xdr:ext cx="184731" cy="264560"/>
    <xdr:sp macro="" textlink="">
      <xdr:nvSpPr>
        <xdr:cNvPr id="286" name="テキスト ボックス 285">
          <a:extLst>
            <a:ext uri="{FF2B5EF4-FFF2-40B4-BE49-F238E27FC236}">
              <a16:creationId xmlns:a16="http://schemas.microsoft.com/office/drawing/2014/main" id="{01866CD6-5D8C-4EDD-98B3-510898A1128F}"/>
            </a:ext>
          </a:extLst>
        </xdr:cNvPr>
        <xdr:cNvSpPr txBox="1"/>
      </xdr:nvSpPr>
      <xdr:spPr>
        <a:xfrm>
          <a:off x="14887575"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279</xdr:row>
      <xdr:rowOff>0</xdr:rowOff>
    </xdr:from>
    <xdr:ext cx="184731" cy="264560"/>
    <xdr:sp macro="" textlink="">
      <xdr:nvSpPr>
        <xdr:cNvPr id="287" name="テキスト ボックス 286">
          <a:extLst>
            <a:ext uri="{FF2B5EF4-FFF2-40B4-BE49-F238E27FC236}">
              <a16:creationId xmlns:a16="http://schemas.microsoft.com/office/drawing/2014/main" id="{81CC9BFF-39A1-4376-9977-867BA74306E2}"/>
            </a:ext>
          </a:extLst>
        </xdr:cNvPr>
        <xdr:cNvSpPr txBox="1"/>
      </xdr:nvSpPr>
      <xdr:spPr>
        <a:xfrm>
          <a:off x="14887575" y="5595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299</xdr:row>
      <xdr:rowOff>0</xdr:rowOff>
    </xdr:from>
    <xdr:ext cx="184731" cy="264560"/>
    <xdr:sp macro="" textlink="">
      <xdr:nvSpPr>
        <xdr:cNvPr id="288" name="テキスト ボックス 287">
          <a:extLst>
            <a:ext uri="{FF2B5EF4-FFF2-40B4-BE49-F238E27FC236}">
              <a16:creationId xmlns:a16="http://schemas.microsoft.com/office/drawing/2014/main" id="{A49E801E-4227-4335-A6E0-6E28279A3215}"/>
            </a:ext>
          </a:extLst>
        </xdr:cNvPr>
        <xdr:cNvSpPr txBox="1"/>
      </xdr:nvSpPr>
      <xdr:spPr>
        <a:xfrm>
          <a:off x="148875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299</xdr:row>
      <xdr:rowOff>0</xdr:rowOff>
    </xdr:from>
    <xdr:ext cx="184731" cy="264560"/>
    <xdr:sp macro="" textlink="">
      <xdr:nvSpPr>
        <xdr:cNvPr id="289" name="テキスト ボックス 288">
          <a:extLst>
            <a:ext uri="{FF2B5EF4-FFF2-40B4-BE49-F238E27FC236}">
              <a16:creationId xmlns:a16="http://schemas.microsoft.com/office/drawing/2014/main" id="{9C4040D9-8DF5-4317-A9BA-AAF342EF4AA7}"/>
            </a:ext>
          </a:extLst>
        </xdr:cNvPr>
        <xdr:cNvSpPr txBox="1"/>
      </xdr:nvSpPr>
      <xdr:spPr>
        <a:xfrm>
          <a:off x="148875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3DABF927-1C2A-4DF5-9BB5-38B43BFA8B7F}"/>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E610438D-47E8-4386-8257-60F7822127D1}"/>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FD8C707D-8008-4A90-92A2-419091658997}"/>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B7D0EE58-B81A-4F83-8174-EE537A5F0CC8}"/>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BF7ECB52-F2C0-4891-8A4F-7468642DF6FA}"/>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3382FC6C-82D0-4EE4-A326-F483A21930B9}"/>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39AAD0CF-BC92-418D-A9C0-1ABE7AF8D925}"/>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8BA6C66D-5FC0-4893-9715-ABBB9C15AA89}"/>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93AFD849-91D2-41A0-8313-5AA818CA8CB3}"/>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DFCCA7B0-803D-4FC2-A5C9-02F26D93E304}"/>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A5008E6F-602F-424D-9B34-B2A1101C5106}"/>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30533862-A327-4E8A-8EE0-642E3DA137F3}"/>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11976FBA-7622-48D6-8A3E-D86DD98267AA}"/>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6E8C8C2C-A068-47BC-AA04-35E7972175AA}"/>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3C41E8C3-830E-4640-880B-630E0A0E7237}"/>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44F46102-7828-4696-B7A6-FA531685877A}"/>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D8FF8326-6B91-4A3D-809E-62AEC829E4A0}"/>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D3F734BA-D040-449E-A6F9-7AD708E0A934}"/>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F430BD28-E13A-4E27-B10F-262AD9FBCB00}"/>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BB61D755-87DA-44DE-ADFB-E91411F65BE3}"/>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ACBEAE13-F046-4202-9CCA-787CCA3F9E1F}"/>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FA1CF1F2-C81B-423A-A487-E2B153D49E05}"/>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72A2C2C4-7282-4C66-BDE4-05C31F2B9C14}"/>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DF1FFE5D-40FE-4D44-B5AD-15DE18CFE38B}"/>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D8891002-00C6-436E-91BC-89D48801755B}"/>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B94D539F-173F-44FB-ABB7-D9FFA20ED09F}"/>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8853E3FD-796D-4529-9D78-1F76B4AF5864}"/>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7A818059-97D5-485A-8DFC-AA307DF4FDC8}"/>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12A2CAE4-F38F-408D-9207-4A6A02D9BAE2}"/>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132CD1AE-FC9C-4E56-8E61-BA0C9C77F057}"/>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AB49684E-1A03-4EE1-A1B5-DDA605BE5BCE}"/>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9872C05E-9238-4BB6-8F59-AFDDE9D3855C}"/>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2E1CE14B-6E4E-43D9-BCA2-25C5B197325C}"/>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8C93516E-DBBF-4129-BD25-2274B637ADDD}"/>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8DD7B271-D3FA-4CEC-9565-3660C77961E1}"/>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21325690-B201-4402-8814-7B8D2DECEA02}"/>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57F71085-C104-49C4-B164-37672D9D64BB}"/>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AA44F4DC-61F0-4B7E-B2EE-35E74BCB783F}"/>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DEBD204D-0135-4352-9B58-0DA6A1455BE5}"/>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6CC2A8AC-8047-428C-AFF1-87DB5A8880A8}"/>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6AF0CFB3-D30E-49DB-B946-0C4AEEEAF8F6}"/>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19C4A9C0-1246-4201-9C05-0334A1BBC721}"/>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08947051-9B83-4788-A9B5-AAB64B2007E7}"/>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B328B701-9C61-4FA8-9D39-42F05E5F0C06}"/>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E2FB1A05-1669-4F35-9C0B-12F3F74C3C5E}"/>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9BD4EBB6-1BC5-4A1A-A25A-479DA735A4D4}"/>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95F9AA6F-EC28-405A-8412-2BFB5A5A83B1}"/>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7CF3A52D-4703-41D5-AF05-DCDBDAB270E3}"/>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DC629417-467F-44AF-9066-08611408A32E}"/>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E6BDF204-B4B4-49FC-B140-6D1734055BA4}"/>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AB1E8399-B13B-44CE-B831-9A124D898669}"/>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0FAF04D9-8139-402A-92D4-F66FC9B207A1}"/>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9E8C7387-96E4-4851-8B90-B4CFAD10257E}"/>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1D722D08-F2CD-4E01-9249-462673CD8A0C}"/>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AE2A9407-BA95-485C-BAD4-EFFC0AB193E7}"/>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F201C3BA-ABB4-467F-B20E-F62A15D52392}"/>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8771CFA0-AB79-4D33-8E97-11843E0BDD53}"/>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283D64D3-85DE-479A-9CA8-770FF4702934}"/>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BB442379-4B97-46EF-83D2-09DEC318703C}"/>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64526275-0AE8-4899-B1CB-F9AE87884EBE}"/>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1E515B78-4118-4997-9E9E-C72A80DF8565}"/>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1639DC09-0AD4-41F0-B629-62158DCF9774}"/>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75E9133F-9213-4957-84F7-44AE686A0090}"/>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EBACB29B-B93F-4A44-9932-D7DF6A70F463}"/>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6E32431B-8924-43A9-8FDF-1B7354B4641C}"/>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155BA26E-9322-4713-A3D1-19057243D803}"/>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441CF55B-73E1-4AF6-ACC4-F295BEEB6D5C}"/>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B4A066BA-B5D7-4BF8-BC81-D2D062D7E4F6}"/>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002DE817-B7DE-40C0-82D2-26F1AB500033}"/>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7FC0BC4B-A2AA-4912-842D-36D24E66ADB3}"/>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F5A4D203-5CF3-4BF6-8C72-C61816804B55}"/>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A475F0E0-53E3-463E-A7CD-6A9D9FBD1587}"/>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872A6CEF-2DCF-4236-ADF9-1D5BB1972129}"/>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08563456-DA61-4625-9BEE-1649903A55E1}"/>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76AF0D6E-EB7B-4554-A22C-0C390B9031F9}"/>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4A0A7F09-D3D1-4515-A7FE-C6C917FD078A}"/>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534D14BB-9585-413F-830E-058738674CEA}"/>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1AA84570-CE65-45E2-8427-4AF1CD339FAF}"/>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32CA3667-14EB-490E-907F-228BEF8B111A}"/>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77E37D13-3221-4339-8F99-38CBB9CC12D3}"/>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9D0FD9ED-F508-47FA-A367-F821269FDAA2}"/>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F5778B90-DE71-4EFD-9B74-7BF4369841B4}"/>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6265605A-E264-4F5D-B2B3-4536ECE0F6FE}"/>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B2A4FBFA-B77B-45F2-81E5-6D7D0E6F1CB9}"/>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4DAA7B40-CA0F-44FD-9C42-8E8040180610}"/>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28E71F73-1F91-4D3F-9770-48E681DD38B6}"/>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8AD37390-805D-426A-BA54-D69F0B88D4A8}"/>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08868B4D-9E29-4E23-831B-BCCC7A30468A}"/>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4ACF7A37-D516-4F71-8B35-26F4D53A8778}"/>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5B41B108-C6E1-49FA-A83F-A5628CFC315D}"/>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DEB2FD98-5BF3-4B5A-991D-720FDEA1A9BD}"/>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51416156-1C83-439D-853D-457893A03D79}"/>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44E5D6DA-74B0-46A1-B092-4C4424767DB9}"/>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C266581E-14F4-42AE-8BB3-FED266B9553A}"/>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A9BB7E98-0252-4ADF-8FBE-3DC45EC7D6B4}"/>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0504D2FA-5579-48E0-85D9-BC99F56E51E7}"/>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7CD0085E-E0B5-406F-99B2-4B6C9285D26B}"/>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A174362F-9C38-4AE8-A617-FDF07B9E604F}"/>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0F420B66-5CDA-4D3A-AB12-0D204832648A}"/>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DBCCB245-1DC1-4FCA-8064-E7A6A16D222F}"/>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BADDA1D4-8CA1-43BD-959B-BEEC8A32A42F}"/>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FCD224D9-B538-4DA3-BE3E-148EF19F5D41}"/>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8296B228-D5BB-490F-93F3-F68A1916578C}"/>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ACC2D978-A7BD-4A04-B023-4452C4E8F110}"/>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6E94B099-0BC9-4EF0-A2A0-F07CBDD4C74D}"/>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6396A7F4-F845-45C6-8C66-3BB3BFA96B68}"/>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BEDB0BBA-135F-4543-9F7B-B5A5B14EE583}"/>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0DC9713E-05CA-4FC4-978F-A693CC3D1A22}"/>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55785BA1-F0E3-4C8F-8509-FDC057005C26}"/>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F2CDEBE3-33E4-490D-AEFE-7ABB32D45FDF}"/>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BA5BC26A-E6D8-4DDF-956B-7849DA2729B3}"/>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711D7D5B-E52E-45F9-99A6-3D5DF138FAB2}"/>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754FC0EC-4365-427E-BD48-D2BADE2594BE}"/>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EDA76644-3A9B-4D04-8F01-787D8EE5C699}"/>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74E27906-BE8C-4214-A2A8-9D3064B66006}"/>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E301ECEA-9BFA-4B55-BE21-23F159FCC368}"/>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69E27954-C04B-4DBE-A408-206E0EA79EFA}"/>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6A75EC8D-39B0-4F07-BBAB-04E46047CF0D}"/>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CB3DD3E8-32EF-4B9A-9AD3-0EE9989C6807}"/>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56BFE533-A21B-464C-BDAF-DE10CB7CC067}"/>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AD94D1C9-5D91-401A-BE55-2AEA582750F1}"/>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2E011FCB-15B9-46B3-BE28-1828374092F8}"/>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0481910D-4831-42E1-A334-2B47AE8F20D2}"/>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EB724787-7A99-4042-97F5-6FC5F814531D}"/>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38D269EB-FD89-416E-9595-4BE725444406}"/>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BE310ED3-CB3E-4875-8BD3-0AD6EE343A9D}"/>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75F9AC6C-586A-4AFF-9CEA-67F4EEC3E0AA}"/>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8ED3CB60-D9A6-497E-954A-B6408B39194A}"/>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8521B392-6851-47ED-A499-CF91CE178237}"/>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066D45C3-4D40-4AF9-A1EB-B62D3C218019}"/>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25C2A230-BB2A-42F3-BB50-DA952A19FC15}"/>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6B753558-ECD3-4B95-A5CC-0BA954C0E3B1}"/>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B4C20D59-F523-43EB-B7DF-7A944FA5AD8D}"/>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75B48666-520C-4F08-91EA-47708CD9A1B7}"/>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4EF3BF44-288B-4864-9295-D768CFC5292D}"/>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82D90737-006E-4B3B-9DED-7A7E881D6A84}"/>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672F74E2-3DBD-42C3-86B9-AEEE8274A70E}"/>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2777A93F-4D4B-46CB-BCF2-D66C4BDBA1D4}"/>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108A287F-21AF-4A7B-B39E-ECCDE11B477E}"/>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AF70F700-BCEB-4D5F-B164-024618218656}"/>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ECEC59F9-2690-4090-B474-A1CC361995D7}"/>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DA59515A-301B-4C61-8ACC-01DF46225D39}"/>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5C9BB75A-FDA2-4C8B-83B3-1A445291226B}"/>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2C5A6FC8-F3B7-4DCF-A0B7-689149A8DB04}"/>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E1AB12B5-FB77-45AB-93DB-BCAECF376D34}"/>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3A351BD8-9FCA-4550-810B-2DEF908022E8}"/>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9E53C5C7-4199-4872-97F7-B243E5CEE360}"/>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EAC41951-157F-4CF0-98B1-859D0DF27240}"/>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763B5BF6-CCEB-4195-90EF-209A53AD3B2F}"/>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201DD16F-7C33-4509-A532-05800D3CA93B}"/>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194891A3-3B41-4448-9D82-CCF31E441929}"/>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3496215B-1244-4087-89A6-3E728B125D9E}"/>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8C00ECB0-652F-469C-A1E7-A6BE566875DF}"/>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5F2EF7C1-7B75-467C-A9B4-F65019D71B02}"/>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73FFCFF3-E4E9-4C3C-92A6-268F2E54B045}"/>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AB014414-9A7A-4D65-A28B-3B670E7C407D}"/>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12954C80-011F-4B8E-9AD4-9024351BD094}"/>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2B44A98D-8B4F-42A7-8266-6E579B28A9A9}"/>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52FAE03B-576B-42C3-8AD4-B13B951D0C44}"/>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5CFC3E9E-A97D-4699-BE1A-18B330527E24}"/>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2CE2416E-CD38-4E83-8407-7D8D1FAD2466}"/>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54AFC479-5842-42FA-9773-7A529269645A}"/>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588152BA-DE84-4465-AE43-45AFE329B786}"/>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CA52291A-4FE2-430C-9B48-1C6625064522}"/>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83AA1E4E-89D7-436F-95E3-E5CA70ABA7E1}"/>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DC2C3CA6-1954-4B0C-A2A4-58D6457BFF38}"/>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6CFE2334-16F1-4F79-B14E-B2370266801E}"/>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C9852BB0-E780-4DA0-962F-40473ED82388}"/>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DD527803-8980-4F01-949C-226444AAF4B6}"/>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4A775A2C-E2D9-49F3-8A5D-5E5C8BB4C72B}"/>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E6AC918E-2ADC-44E2-B914-1A2D85B3A3A7}"/>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69A27762-71C6-479D-A4D5-E665A8BFD61B}"/>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2B3112D7-F9D2-41EF-A88B-BD8712650313}"/>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4B750372-C466-4C3D-B01F-A9895D12DDD3}"/>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96A87040-2CEC-4007-B0D0-93C8CE225635}"/>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547D6D06-ADE9-4EBB-B966-D027AF7A6B06}"/>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1B858F8D-CE44-40C2-A91C-365DFA708CF2}"/>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63C55F01-C83F-447B-BC25-5D3FEFF6A2C7}"/>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7560E700-407A-4A14-97DB-B9A8CCCC3D22}"/>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7BC12D26-08E6-403D-838E-09C23C71DEBB}"/>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18C93D71-9F9B-4B12-A4C8-1EB003BED047}"/>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605DEE00-8134-4432-BFA7-A2C9BE2C057C}"/>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DF0DB03F-1FEE-4001-A6DF-A6B8317F8C52}"/>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2324F413-F973-4D92-900F-7B4EFB9357A6}"/>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B24C3B0E-33FE-47EC-B132-677BBB3FE5EE}"/>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9604E5FA-2A08-435D-BF08-D604B7C79BF5}"/>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635E4253-FFCE-4BED-A80D-A2C8D2B0217F}"/>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9584465D-4AAE-43DF-8C0B-C2E509EFBA25}"/>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505F7465-1153-4B08-AA82-61EFD04A542B}"/>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AF57D09B-592F-42D9-9C01-66AC56B99E93}"/>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DBBCA50C-568F-422A-AD8D-AE72CBA7C213}"/>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2CE8D775-3BCB-43DE-8B49-D24EA113E6F0}"/>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277E3EC2-026A-441D-808F-A29CD4A74EF5}"/>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9BBDCCDE-3782-4C8B-AD1F-2DF11E12031D}"/>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D581D656-2EC2-4202-A999-086A87682E1E}"/>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7C9E32D4-0B2F-472B-9C80-7C8ADD2E5DC1}"/>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A6956B2D-06BB-4D9D-A47A-47D1064BF862}"/>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3BEDE36A-736D-4DFF-BF5C-E2130A30EDAD}"/>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F09EB75A-7D6D-47EC-9D18-06503CEA2318}"/>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26358B12-0143-4E63-9FFC-802B1A004B9C}"/>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E682C58A-5C96-45C1-A140-CC7B70690871}"/>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EF763676-454E-49E0-8401-290ECA84DF42}"/>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C29CA89A-F1DB-45B8-9BA6-C71EB1D88985}"/>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9DF68DA6-67CF-475D-BFC0-1DDF2F37C9A2}"/>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6B78FFF5-BAA5-423E-9D7A-32252455CE17}"/>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A51BAA91-A051-4EDE-8379-BD8BD99738CF}"/>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7BBCF69A-1BDE-47C5-B43E-0AA092B74A95}"/>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838A31C6-376D-4556-B218-C2B3E9222E34}"/>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09B35A48-FE16-4DDF-99B3-C0DE305A1328}"/>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2CCBF49B-72B8-497D-A011-0EEE071F0FC7}"/>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BF0788A4-948B-4092-B6E2-A3F299CC282B}"/>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09FC7C3D-3E9F-41BC-BB0A-84F5DE9D4D5A}"/>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DF7F8BC6-B62C-47C9-A18B-826339432177}"/>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9EE70DBD-B460-45B1-9508-8BEDD534ECB8}"/>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4460A20F-A645-4A8B-8B57-911A056A2051}"/>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1A7049C4-F57E-4CF3-902F-81DA6F87DF4E}"/>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AB632BC4-9522-459F-9ADA-634B3F07ED70}"/>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9A7C37B0-BCC4-47B7-A43C-B6F1E616AB90}"/>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6CAFC871-730F-497A-8209-64A76D68BBC6}"/>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912C6043-3507-4EC4-9AD3-5A92C5D076D1}"/>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52CC3D1F-F5CC-446B-B71C-E1D2A3D07D40}"/>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917961C2-C4B4-49FE-9533-FF057AD1E29C}"/>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3C6307B2-2987-4EF2-A51F-BFD18665CD7F}"/>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6D51587E-BBBA-4A75-8BB4-1D90E1592124}"/>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2C76F539-325B-4F1E-8EBD-41B50B91A6EE}"/>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1C2CB7A5-F31A-43D5-8809-B45E780E473C}"/>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550CE0D1-78C0-4F82-8C14-C2D930075EFD}"/>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FCF3BE09-ADBB-434E-81D7-3E87AFE16BC1}"/>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2B618648-062A-43B5-A803-46EFD22786F3}"/>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B138A251-60DB-4BB9-B685-0C3CF20AEB7E}"/>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E625011C-4BEF-43FD-B96B-1EDDB8D7D655}"/>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680F3F7B-6B10-4517-91A2-13E3E791DCD2}"/>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C0F7353A-4FDA-4004-8BEA-07F9E176B822}"/>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D9687582-25A4-4CE2-A11A-7067AA5DEB7A}"/>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A4472495-E977-4A7E-84EE-A999A89E6111}"/>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E4F0CB20-0406-4771-81CE-19335EEBA37B}"/>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8C00E60D-932D-4DB9-BACC-5F33AB2A8830}"/>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6EC3CDF6-605D-4C08-A601-2FCEF77E603B}"/>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791CB954-83FA-4D59-BAC7-026FC5B08DBD}"/>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416D3CF9-60F8-4A23-BB3A-37DF938113A8}"/>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9DD3600F-471C-470D-8B48-9FCB9ACCAE11}"/>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8B643BAD-35C4-405B-908B-A40382CAFD75}"/>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1AF833D9-D267-45D0-B4A6-8D682E64CC8A}"/>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05400C68-F28C-469E-8091-9E35F9422819}"/>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464343D0-7DD1-4CD7-9392-857001707908}"/>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DA62A329-0F92-4AFF-9662-FE4D27346187}"/>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774B9E17-7957-478E-BABF-C2936F330734}"/>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3488148C-F873-40EF-94EF-4692C07271CE}"/>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324B86BA-FCDC-474D-A574-000C9CEA1D95}"/>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B3219CA5-4A9A-4012-BE83-791573057C74}"/>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105B0387-011F-4941-A535-E43534F590C5}"/>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94D39BE6-4ED5-466C-87B9-41764168E8AC}"/>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12186A1B-1ACA-40B8-BE7D-53E9A2EEDB74}"/>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05FF7BEC-0F05-4353-AADC-696F856BA395}"/>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5555D3EB-6817-40C8-A241-F03C42B0894A}"/>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ED04A8F6-DDEC-47DC-A9CB-9A14F06AE6AA}"/>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35FADC1F-E0F1-4570-946D-1F99802C4610}"/>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8E68D612-232D-41B3-938B-FC46BC9B1757}"/>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E900B319-144A-41EB-BDF1-3109F7710062}"/>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E06F02FC-831B-44D0-AF83-C7642F4FD903}"/>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178036CE-0D90-44A5-95AD-99D3D96C8E42}"/>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B9F711D2-DE3E-43CE-ABD5-CEE523418973}"/>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24DC4DC5-7CA1-48D6-BF91-189816B0812F}"/>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695B6FA5-F18C-4742-985A-B02FE22D735A}"/>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B96F5AD6-EF0F-4FDE-9531-5491138B77B7}"/>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200D0A34-228D-4BA7-B912-85AF32753376}"/>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8DA4E9E9-7723-410B-9841-9B6BF5639D3B}"/>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6935E7DD-937C-4DDD-9E33-573334E88E4A}"/>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6A4B92B4-1E2D-4E0E-A2FC-9AB069C641A7}"/>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27283949-3DD1-49B1-8679-018D65276EB3}"/>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B0E00C86-D76E-4E7A-A918-1434F2F05724}"/>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7074D169-70A4-4342-9A80-6C2AC1B09CE2}"/>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CCE2DA36-DEC9-49BB-BD8B-4269865EEBA7}"/>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4E7BE9A9-BCD6-4FDF-A1A6-5D65A82FACA3}"/>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8526BAB7-E20F-42FA-9359-A0C05B04F6DE}"/>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A38C60A1-74E9-4E44-A5DA-AE7653892B1A}"/>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034C2C1B-106F-4C1D-ADCB-48199E14EB33}"/>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79D4594F-AC34-485D-87B2-6A263FB700F5}"/>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448CFB67-7F3E-444F-9763-CC62B203B394}"/>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CE6935CC-F4F2-487E-9A67-C17D73D93EFF}"/>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0ED8B6C0-1FDE-4E8F-A1C1-5351DA883145}"/>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B7D45A3E-03B7-4F71-810A-3656A0C4402D}"/>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4C521F1B-0A3B-440E-8BDB-E140956B9F62}"/>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FB141816-01BB-42C3-A6E8-F5B6E5F3B1D9}"/>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C759F4BB-8889-4FF2-8E25-D0EDB4F98FEE}"/>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C7DF1C2D-0D0B-499D-ADC4-C2E2EBF18BF0}"/>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48973CE8-6D80-4B6E-9AE4-FB513703079A}"/>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4F4F53EE-73AB-429F-8F15-70C87F0FC5F4}"/>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F27B4A86-D9BA-402B-A58A-C6ED606CC6D6}"/>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B76F173F-6ECE-4815-99E1-634E305E6F31}"/>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06153992-EBCB-41D7-8D29-0D60A195AD3D}"/>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8C9D3AEE-6E57-475C-B5BC-1611ABB74934}"/>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65E15B0A-3509-4F08-94EF-91F69379C1D7}"/>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2AF163A5-D3B5-492C-BE9C-83CAA6DA4D94}"/>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6C8ADCEF-6CA6-46ED-AB5B-3813D494C7CE}"/>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FFADF036-C03F-4996-A800-3FE87CA73D37}"/>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444984CC-B58E-4AA3-9B46-7C2B742B87A5}"/>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76140C2F-3745-418C-86C9-78C70355F22F}"/>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46B0439C-C47C-47F4-965D-C97C7694A2B1}"/>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0BA0B581-0B1A-4724-9033-EF44CEE39AF8}"/>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86A16D20-95F2-4CF8-AE65-83855B03B647}"/>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90F066F3-6083-48E2-A622-48736D4266EF}"/>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485E5466-F19E-42BB-B9FD-1BF6D653B8F1}"/>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7038D4B5-3626-4CE2-B062-EB1CDC72D2EB}"/>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771E8C4E-25E0-4731-8D13-219BA69E5907}"/>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3213DF9E-5A46-463A-924A-F42AEB091406}"/>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05B96FEE-31E6-4488-A2FE-4AABF44308D4}"/>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D50D3A7C-C9A4-4FC2-82A3-9B936BE6E6CA}"/>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49792214-C1CF-4F50-B5D0-9984BF3A8B41}"/>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B8FD9DB6-C553-4866-9678-C72E65DA9ED3}"/>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59A8AB90-1937-448B-98A6-B4B3C1C3F41C}"/>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F1C99939-91E9-4A26-AE07-EEF28CF329B5}"/>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7CB196C2-022A-4D34-ABE5-FE75A6141905}"/>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00E7D122-DA7A-4C19-A1AA-3B0D53462AC4}"/>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7701AD52-B2A8-4B35-B7E9-57D4CA20BE2B}"/>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3D527131-B139-4DF1-BA2C-5A5335AFE940}"/>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F21A1271-CA5C-47E4-A32E-E0C5B7AD796C}"/>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8D56655D-100A-4DC2-8592-E75723B2379A}"/>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9919941A-AF52-45C0-9B8A-69D25A31C501}"/>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C3B6F983-557C-432F-91D5-A6C133C8542B}"/>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ECEDE5DB-A5C3-44AC-B2FD-70EE7C7FFC5C}"/>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2E7411E7-0E81-43A0-B4D5-74781CAE7184}"/>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E01D36F6-B22E-41C6-A46C-A40BFBB61086}"/>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A3328003-CF7A-4149-BE27-276EB51AFF19}"/>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9EEC4886-9662-4D2D-A425-C6A600940EBC}"/>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6BB5D511-6036-4843-BBBD-2B1AF9A0B973}"/>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1D0D5A38-F641-48B3-9CCE-81095C479DAB}"/>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1B3990C1-5728-4106-8211-301304C3B130}"/>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F3555876-3CBC-46C5-B922-AB7AF3CF2F7C}"/>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D403A152-8DD3-41F7-AC28-6259398FEE00}"/>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B79EF9E7-B18F-4AE4-B2DD-08ECE33AD683}"/>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FCB8BD35-EE65-487A-8815-3654D61F3086}"/>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F11A0861-039C-4FDA-9997-6DF729E73524}"/>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3E7C3201-A5C4-4720-A3EC-DE852C3E1B82}"/>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6BAA269A-C61A-4421-922C-A44A7164706F}"/>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BEBDCB1F-26CB-4C39-86C8-C3BD26046287}"/>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F62702BB-1249-47C1-A685-891050719EBF}"/>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C2DE0A63-ED46-4C66-B0A3-6561397C2444}"/>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5A27DC4E-4E5C-4E3A-9BD1-D4604D19DF10}"/>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430A7AFF-9D15-43F1-B151-819A4C6A93E8}"/>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85562D53-8CA7-4FB4-95EF-9FC5A73B262D}"/>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DF8BA76D-DDD3-4399-B18F-CBC4EB157BE9}"/>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F026A0FF-AC1F-40DE-A4FA-708228F160DC}"/>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D06020B2-FD37-4BF1-A01F-EA8A0D1FFDDC}"/>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CD312CF8-DFA2-4C23-AC57-813C9E9563A5}"/>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9E10B227-7B09-4B71-9DFF-E3747D551281}"/>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16CB6A2B-61C8-4C3D-A2DB-07AD9B71DB63}"/>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4DF42476-1D26-4D51-B185-B753BB2333EB}"/>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A00D2722-1B6B-4F8F-9843-590CF8C75EE3}"/>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1B2455AD-EDA7-4C6B-AC7D-B8BADA170885}"/>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144FAC16-764D-40A2-A974-D83E582B9E6A}"/>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B7A78D2E-8083-4018-B319-27156877B29F}"/>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00AF4E5A-A82C-4F60-9CD0-2C1646F4D331}"/>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5850D820-AF67-44D5-BDB9-19BED15D57C4}"/>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EAAE09A9-0BE3-4B53-BC6D-35FFCC745330}"/>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6C0413EA-336A-4C91-8D37-499CE0AB05E7}"/>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1B1229C9-6E8D-4C9D-A198-AB5ECAB8724F}"/>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2B4D386E-7EED-4BAB-A7CD-4C0D4B77436F}"/>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6060D185-8B1B-4CB9-930F-CA3F49CD266F}"/>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815CAC5D-34D6-4392-B231-8368CA003C03}"/>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2FDF55A6-5BDA-4FF7-BB38-6BD32BE4C9F6}"/>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6025E625-B2CE-493A-81AD-C6C61B3BC464}"/>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81B5E742-679A-498E-813C-2EC76D15E41B}"/>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321126FE-8A38-4915-8B07-8CD409A000B7}"/>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C3370580-7A0F-4451-B4C7-8C6FD92AE0B5}"/>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5522864A-4EC8-493F-A503-E7ABA12F97E2}"/>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CAE617F7-39AC-406B-8E6D-57AF16D2C598}"/>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557ED7CD-EF62-44A6-88EC-164AFE9AFFC5}"/>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BFF1E01D-44EF-4EDD-AA0E-8887F8AF5C0A}"/>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6E5AD267-8527-47BB-82B2-64EA07BD74A0}"/>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C868D73D-CA74-4E51-AAA0-0197584685B4}"/>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E1C10D78-CF58-4623-AAF6-634F48B06ECB}"/>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75BB53E8-9A54-4881-9B43-2989737C3B3A}"/>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F49C7708-E824-4673-8111-93FD10B10E15}"/>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403B8215-F33D-43CC-B28D-3831C206B46E}"/>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30BCE700-33C3-482C-9E4F-B39166DD573F}"/>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5563A0F7-15ED-4F69-9C2E-3EBA79B5AFAA}"/>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B558281E-5B35-4340-A375-ABE3412AAD2E}"/>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B20A7343-E314-4080-9592-852C39EB6062}"/>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DA251A8B-C537-4EC4-9ECC-FBDBF107E455}"/>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666DF8C5-055B-4958-A6BC-36FF5239A4AE}"/>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6A16352B-4481-443D-A253-52E04A5B7029}"/>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32B2F34D-166D-45BA-B837-BB65D173526C}"/>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5515FFB4-1DB7-49F8-9217-B432D59ECD90}"/>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6" name="テキスト ボックス 385">
          <a:extLst>
            <a:ext uri="{FF2B5EF4-FFF2-40B4-BE49-F238E27FC236}">
              <a16:creationId xmlns:a16="http://schemas.microsoft.com/office/drawing/2014/main" id="{239A0D8F-FFED-4E5A-938B-9AFB0F7F655A}"/>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7" name="テキスト ボックス 386">
          <a:extLst>
            <a:ext uri="{FF2B5EF4-FFF2-40B4-BE49-F238E27FC236}">
              <a16:creationId xmlns:a16="http://schemas.microsoft.com/office/drawing/2014/main" id="{EFA37C2D-A6AE-4390-9D83-A2FC3790A117}"/>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8" name="テキスト ボックス 387">
          <a:extLst>
            <a:ext uri="{FF2B5EF4-FFF2-40B4-BE49-F238E27FC236}">
              <a16:creationId xmlns:a16="http://schemas.microsoft.com/office/drawing/2014/main" id="{D20A975E-750A-43A4-BEB3-9E73F4884696}"/>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9" name="テキスト ボックス 388">
          <a:extLst>
            <a:ext uri="{FF2B5EF4-FFF2-40B4-BE49-F238E27FC236}">
              <a16:creationId xmlns:a16="http://schemas.microsoft.com/office/drawing/2014/main" id="{E2BF735E-F0EE-4A5E-8141-A1DF9FFA62B8}"/>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0" name="テキスト ボックス 389">
          <a:extLst>
            <a:ext uri="{FF2B5EF4-FFF2-40B4-BE49-F238E27FC236}">
              <a16:creationId xmlns:a16="http://schemas.microsoft.com/office/drawing/2014/main" id="{17F92D4B-D468-4E60-A955-8034DE6D3B42}"/>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1" name="テキスト ボックス 390">
          <a:extLst>
            <a:ext uri="{FF2B5EF4-FFF2-40B4-BE49-F238E27FC236}">
              <a16:creationId xmlns:a16="http://schemas.microsoft.com/office/drawing/2014/main" id="{B9EAEC1F-64EE-4422-A5B6-6A71CF339929}"/>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2" name="テキスト ボックス 391">
          <a:extLst>
            <a:ext uri="{FF2B5EF4-FFF2-40B4-BE49-F238E27FC236}">
              <a16:creationId xmlns:a16="http://schemas.microsoft.com/office/drawing/2014/main" id="{547BACED-DDC2-4124-8066-6658ED5A8BC0}"/>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3" name="テキスト ボックス 392">
          <a:extLst>
            <a:ext uri="{FF2B5EF4-FFF2-40B4-BE49-F238E27FC236}">
              <a16:creationId xmlns:a16="http://schemas.microsoft.com/office/drawing/2014/main" id="{3D34AB57-8157-4CE8-B9CE-806669B18AF1}"/>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4" name="テキスト ボックス 393">
          <a:extLst>
            <a:ext uri="{FF2B5EF4-FFF2-40B4-BE49-F238E27FC236}">
              <a16:creationId xmlns:a16="http://schemas.microsoft.com/office/drawing/2014/main" id="{2D8DD319-091D-4CFA-B77B-4E8757EC5567}"/>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5" name="テキスト ボックス 394">
          <a:extLst>
            <a:ext uri="{FF2B5EF4-FFF2-40B4-BE49-F238E27FC236}">
              <a16:creationId xmlns:a16="http://schemas.microsoft.com/office/drawing/2014/main" id="{66C3889D-C6A0-4ED5-8EAD-D4E69ACBBF48}"/>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6" name="テキスト ボックス 395">
          <a:extLst>
            <a:ext uri="{FF2B5EF4-FFF2-40B4-BE49-F238E27FC236}">
              <a16:creationId xmlns:a16="http://schemas.microsoft.com/office/drawing/2014/main" id="{5249EDC0-4F7F-437E-8CAB-864F8746FA70}"/>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7" name="テキスト ボックス 396">
          <a:extLst>
            <a:ext uri="{FF2B5EF4-FFF2-40B4-BE49-F238E27FC236}">
              <a16:creationId xmlns:a16="http://schemas.microsoft.com/office/drawing/2014/main" id="{D6EC9132-47B3-451F-A00C-8513D64A9BBA}"/>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8" name="テキスト ボックス 397">
          <a:extLst>
            <a:ext uri="{FF2B5EF4-FFF2-40B4-BE49-F238E27FC236}">
              <a16:creationId xmlns:a16="http://schemas.microsoft.com/office/drawing/2014/main" id="{98FA030C-C281-41C2-8515-38F53F72D278}"/>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9" name="テキスト ボックス 398">
          <a:extLst>
            <a:ext uri="{FF2B5EF4-FFF2-40B4-BE49-F238E27FC236}">
              <a16:creationId xmlns:a16="http://schemas.microsoft.com/office/drawing/2014/main" id="{CC451D03-8A24-40A5-A515-E0E3F8DB5E0F}"/>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0" name="テキスト ボックス 399">
          <a:extLst>
            <a:ext uri="{FF2B5EF4-FFF2-40B4-BE49-F238E27FC236}">
              <a16:creationId xmlns:a16="http://schemas.microsoft.com/office/drawing/2014/main" id="{4AE0E7E7-C59D-4DCE-B661-FD62393681FE}"/>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1" name="テキスト ボックス 400">
          <a:extLst>
            <a:ext uri="{FF2B5EF4-FFF2-40B4-BE49-F238E27FC236}">
              <a16:creationId xmlns:a16="http://schemas.microsoft.com/office/drawing/2014/main" id="{D32A3D79-31B0-4902-A112-18D63874173B}"/>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2" name="テキスト ボックス 401">
          <a:extLst>
            <a:ext uri="{FF2B5EF4-FFF2-40B4-BE49-F238E27FC236}">
              <a16:creationId xmlns:a16="http://schemas.microsoft.com/office/drawing/2014/main" id="{0A0EF47A-C441-44DA-96FF-6F557FA5602F}"/>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3" name="テキスト ボックス 402">
          <a:extLst>
            <a:ext uri="{FF2B5EF4-FFF2-40B4-BE49-F238E27FC236}">
              <a16:creationId xmlns:a16="http://schemas.microsoft.com/office/drawing/2014/main" id="{F76ACA91-CCE8-497F-9E91-94245A4A0E39}"/>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4" name="テキスト ボックス 403">
          <a:extLst>
            <a:ext uri="{FF2B5EF4-FFF2-40B4-BE49-F238E27FC236}">
              <a16:creationId xmlns:a16="http://schemas.microsoft.com/office/drawing/2014/main" id="{E91777E4-EB0F-4DF8-80A9-49A46868ADAA}"/>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5" name="テキスト ボックス 404">
          <a:extLst>
            <a:ext uri="{FF2B5EF4-FFF2-40B4-BE49-F238E27FC236}">
              <a16:creationId xmlns:a16="http://schemas.microsoft.com/office/drawing/2014/main" id="{EA4A44D0-BC2B-4DA7-B526-6A2BB968F20C}"/>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6" name="テキスト ボックス 405">
          <a:extLst>
            <a:ext uri="{FF2B5EF4-FFF2-40B4-BE49-F238E27FC236}">
              <a16:creationId xmlns:a16="http://schemas.microsoft.com/office/drawing/2014/main" id="{F27A7AC6-F724-4BCF-B967-FBBA0AD50854}"/>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7" name="テキスト ボックス 406">
          <a:extLst>
            <a:ext uri="{FF2B5EF4-FFF2-40B4-BE49-F238E27FC236}">
              <a16:creationId xmlns:a16="http://schemas.microsoft.com/office/drawing/2014/main" id="{C307BD5A-2DBB-4D39-B53F-3C70BAAC20D4}"/>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8" name="テキスト ボックス 407">
          <a:extLst>
            <a:ext uri="{FF2B5EF4-FFF2-40B4-BE49-F238E27FC236}">
              <a16:creationId xmlns:a16="http://schemas.microsoft.com/office/drawing/2014/main" id="{7EEFBC81-819E-4AED-83D3-4C43409E7583}"/>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9" name="テキスト ボックス 408">
          <a:extLst>
            <a:ext uri="{FF2B5EF4-FFF2-40B4-BE49-F238E27FC236}">
              <a16:creationId xmlns:a16="http://schemas.microsoft.com/office/drawing/2014/main" id="{AD67C18A-458E-45A8-8CDD-0841ABEF3C21}"/>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0" name="テキスト ボックス 409">
          <a:extLst>
            <a:ext uri="{FF2B5EF4-FFF2-40B4-BE49-F238E27FC236}">
              <a16:creationId xmlns:a16="http://schemas.microsoft.com/office/drawing/2014/main" id="{E674B2B9-DE28-48C8-ABE8-74DE21690C29}"/>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1" name="テキスト ボックス 410">
          <a:extLst>
            <a:ext uri="{FF2B5EF4-FFF2-40B4-BE49-F238E27FC236}">
              <a16:creationId xmlns:a16="http://schemas.microsoft.com/office/drawing/2014/main" id="{D08041CB-1FB1-4057-8927-9FD6178E7A46}"/>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2" name="テキスト ボックス 411">
          <a:extLst>
            <a:ext uri="{FF2B5EF4-FFF2-40B4-BE49-F238E27FC236}">
              <a16:creationId xmlns:a16="http://schemas.microsoft.com/office/drawing/2014/main" id="{B4DAF74D-085A-459F-A806-8F0C0C0DE813}"/>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3" name="テキスト ボックス 412">
          <a:extLst>
            <a:ext uri="{FF2B5EF4-FFF2-40B4-BE49-F238E27FC236}">
              <a16:creationId xmlns:a16="http://schemas.microsoft.com/office/drawing/2014/main" id="{7E8BBCC1-CD38-43C3-AA5B-1A8ADBA97E70}"/>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4" name="テキスト ボックス 413">
          <a:extLst>
            <a:ext uri="{FF2B5EF4-FFF2-40B4-BE49-F238E27FC236}">
              <a16:creationId xmlns:a16="http://schemas.microsoft.com/office/drawing/2014/main" id="{F3400A53-29D8-42CE-8581-4E95726DEFD4}"/>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5" name="テキスト ボックス 414">
          <a:extLst>
            <a:ext uri="{FF2B5EF4-FFF2-40B4-BE49-F238E27FC236}">
              <a16:creationId xmlns:a16="http://schemas.microsoft.com/office/drawing/2014/main" id="{74794960-3510-4B94-AC0B-007B71A53923}"/>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6" name="テキスト ボックス 415">
          <a:extLst>
            <a:ext uri="{FF2B5EF4-FFF2-40B4-BE49-F238E27FC236}">
              <a16:creationId xmlns:a16="http://schemas.microsoft.com/office/drawing/2014/main" id="{EF1A40F6-C68F-4ABA-AC57-E97B3CE3E06A}"/>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7" name="テキスト ボックス 416">
          <a:extLst>
            <a:ext uri="{FF2B5EF4-FFF2-40B4-BE49-F238E27FC236}">
              <a16:creationId xmlns:a16="http://schemas.microsoft.com/office/drawing/2014/main" id="{C4868780-FD50-4F23-8280-18F23D6A65EC}"/>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8" name="テキスト ボックス 417">
          <a:extLst>
            <a:ext uri="{FF2B5EF4-FFF2-40B4-BE49-F238E27FC236}">
              <a16:creationId xmlns:a16="http://schemas.microsoft.com/office/drawing/2014/main" id="{56716C7D-224B-4ED1-B55D-A16D4391BBDA}"/>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9" name="テキスト ボックス 418">
          <a:extLst>
            <a:ext uri="{FF2B5EF4-FFF2-40B4-BE49-F238E27FC236}">
              <a16:creationId xmlns:a16="http://schemas.microsoft.com/office/drawing/2014/main" id="{843656C9-8A5C-4F3A-8FA6-B412424A0043}"/>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0" name="テキスト ボックス 419">
          <a:extLst>
            <a:ext uri="{FF2B5EF4-FFF2-40B4-BE49-F238E27FC236}">
              <a16:creationId xmlns:a16="http://schemas.microsoft.com/office/drawing/2014/main" id="{01BF1E62-E989-4246-8449-14C2EA92BCC1}"/>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1" name="テキスト ボックス 420">
          <a:extLst>
            <a:ext uri="{FF2B5EF4-FFF2-40B4-BE49-F238E27FC236}">
              <a16:creationId xmlns:a16="http://schemas.microsoft.com/office/drawing/2014/main" id="{B981CF40-5A5F-4C28-9F10-979ED00729E7}"/>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2" name="テキスト ボックス 421">
          <a:extLst>
            <a:ext uri="{FF2B5EF4-FFF2-40B4-BE49-F238E27FC236}">
              <a16:creationId xmlns:a16="http://schemas.microsoft.com/office/drawing/2014/main" id="{06CB2BFC-172B-4A77-B669-9A0BEE2F6CE6}"/>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3" name="テキスト ボックス 422">
          <a:extLst>
            <a:ext uri="{FF2B5EF4-FFF2-40B4-BE49-F238E27FC236}">
              <a16:creationId xmlns:a16="http://schemas.microsoft.com/office/drawing/2014/main" id="{E4A50AC0-27EA-4AE8-9B00-E40B1708E476}"/>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4" name="テキスト ボックス 423">
          <a:extLst>
            <a:ext uri="{FF2B5EF4-FFF2-40B4-BE49-F238E27FC236}">
              <a16:creationId xmlns:a16="http://schemas.microsoft.com/office/drawing/2014/main" id="{A714CE41-595A-4FFF-927C-2B072CE3594F}"/>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5" name="テキスト ボックス 424">
          <a:extLst>
            <a:ext uri="{FF2B5EF4-FFF2-40B4-BE49-F238E27FC236}">
              <a16:creationId xmlns:a16="http://schemas.microsoft.com/office/drawing/2014/main" id="{B09F8056-4580-40AB-93E0-CCF2A92669B7}"/>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6" name="テキスト ボックス 425">
          <a:extLst>
            <a:ext uri="{FF2B5EF4-FFF2-40B4-BE49-F238E27FC236}">
              <a16:creationId xmlns:a16="http://schemas.microsoft.com/office/drawing/2014/main" id="{1F833BF3-2CEC-4FC8-968B-E122DDB62E52}"/>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7" name="テキスト ボックス 426">
          <a:extLst>
            <a:ext uri="{FF2B5EF4-FFF2-40B4-BE49-F238E27FC236}">
              <a16:creationId xmlns:a16="http://schemas.microsoft.com/office/drawing/2014/main" id="{AFE496D2-CF5A-46C3-A9DA-4B150495805B}"/>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8" name="テキスト ボックス 427">
          <a:extLst>
            <a:ext uri="{FF2B5EF4-FFF2-40B4-BE49-F238E27FC236}">
              <a16:creationId xmlns:a16="http://schemas.microsoft.com/office/drawing/2014/main" id="{F2A628A9-3242-48C8-A149-FB291B17FF74}"/>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9" name="テキスト ボックス 428">
          <a:extLst>
            <a:ext uri="{FF2B5EF4-FFF2-40B4-BE49-F238E27FC236}">
              <a16:creationId xmlns:a16="http://schemas.microsoft.com/office/drawing/2014/main" id="{C0AF5B83-3A7C-4DF8-9D17-70ED443B91BC}"/>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0" name="テキスト ボックス 429">
          <a:extLst>
            <a:ext uri="{FF2B5EF4-FFF2-40B4-BE49-F238E27FC236}">
              <a16:creationId xmlns:a16="http://schemas.microsoft.com/office/drawing/2014/main" id="{60EA3159-83DD-457B-957E-494CC9ED2DBD}"/>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1" name="テキスト ボックス 430">
          <a:extLst>
            <a:ext uri="{FF2B5EF4-FFF2-40B4-BE49-F238E27FC236}">
              <a16:creationId xmlns:a16="http://schemas.microsoft.com/office/drawing/2014/main" id="{F20CFDEE-5833-4FBA-BCC7-BE97DB55F11E}"/>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2" name="テキスト ボックス 431">
          <a:extLst>
            <a:ext uri="{FF2B5EF4-FFF2-40B4-BE49-F238E27FC236}">
              <a16:creationId xmlns:a16="http://schemas.microsoft.com/office/drawing/2014/main" id="{28039734-ACD7-46CC-8038-0850AB448657}"/>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3" name="テキスト ボックス 432">
          <a:extLst>
            <a:ext uri="{FF2B5EF4-FFF2-40B4-BE49-F238E27FC236}">
              <a16:creationId xmlns:a16="http://schemas.microsoft.com/office/drawing/2014/main" id="{61F763F5-D698-4704-8E16-00BBABB12149}"/>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4" name="テキスト ボックス 433">
          <a:extLst>
            <a:ext uri="{FF2B5EF4-FFF2-40B4-BE49-F238E27FC236}">
              <a16:creationId xmlns:a16="http://schemas.microsoft.com/office/drawing/2014/main" id="{DAFAD170-3E30-45E5-9AD3-6C1FCBFD7457}"/>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5" name="テキスト ボックス 434">
          <a:extLst>
            <a:ext uri="{FF2B5EF4-FFF2-40B4-BE49-F238E27FC236}">
              <a16:creationId xmlns:a16="http://schemas.microsoft.com/office/drawing/2014/main" id="{9404C14C-4A98-4E00-B84A-E75AA770AEDC}"/>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6" name="テキスト ボックス 435">
          <a:extLst>
            <a:ext uri="{FF2B5EF4-FFF2-40B4-BE49-F238E27FC236}">
              <a16:creationId xmlns:a16="http://schemas.microsoft.com/office/drawing/2014/main" id="{2B4385FE-56DF-4888-99B5-0AA1F7E0E94D}"/>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7" name="テキスト ボックス 436">
          <a:extLst>
            <a:ext uri="{FF2B5EF4-FFF2-40B4-BE49-F238E27FC236}">
              <a16:creationId xmlns:a16="http://schemas.microsoft.com/office/drawing/2014/main" id="{69526D11-CD99-40EB-BB86-7E454EC6D5F8}"/>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8" name="テキスト ボックス 437">
          <a:extLst>
            <a:ext uri="{FF2B5EF4-FFF2-40B4-BE49-F238E27FC236}">
              <a16:creationId xmlns:a16="http://schemas.microsoft.com/office/drawing/2014/main" id="{C4645229-0474-4312-A4AC-317DB36DA40D}"/>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9" name="テキスト ボックス 438">
          <a:extLst>
            <a:ext uri="{FF2B5EF4-FFF2-40B4-BE49-F238E27FC236}">
              <a16:creationId xmlns:a16="http://schemas.microsoft.com/office/drawing/2014/main" id="{526D6F7C-3E2E-4166-BABF-D65F5CFD2EC0}"/>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0" name="テキスト ボックス 439">
          <a:extLst>
            <a:ext uri="{FF2B5EF4-FFF2-40B4-BE49-F238E27FC236}">
              <a16:creationId xmlns:a16="http://schemas.microsoft.com/office/drawing/2014/main" id="{56C2E261-070F-48DE-8D46-C27DEE43E8EC}"/>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1" name="テキスト ボックス 440">
          <a:extLst>
            <a:ext uri="{FF2B5EF4-FFF2-40B4-BE49-F238E27FC236}">
              <a16:creationId xmlns:a16="http://schemas.microsoft.com/office/drawing/2014/main" id="{D9BD7869-89A9-4C1B-A8C2-4C549FF7160A}"/>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2" name="テキスト ボックス 441">
          <a:extLst>
            <a:ext uri="{FF2B5EF4-FFF2-40B4-BE49-F238E27FC236}">
              <a16:creationId xmlns:a16="http://schemas.microsoft.com/office/drawing/2014/main" id="{9BBCF4D7-09F0-4BBE-A494-82D7F930CB5A}"/>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3" name="テキスト ボックス 442">
          <a:extLst>
            <a:ext uri="{FF2B5EF4-FFF2-40B4-BE49-F238E27FC236}">
              <a16:creationId xmlns:a16="http://schemas.microsoft.com/office/drawing/2014/main" id="{71080D47-8F57-481C-AE08-8FF04C3EB8A9}"/>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4" name="テキスト ボックス 443">
          <a:extLst>
            <a:ext uri="{FF2B5EF4-FFF2-40B4-BE49-F238E27FC236}">
              <a16:creationId xmlns:a16="http://schemas.microsoft.com/office/drawing/2014/main" id="{261050F3-49F8-4498-BD86-A010C2FCCC0F}"/>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5" name="テキスト ボックス 444">
          <a:extLst>
            <a:ext uri="{FF2B5EF4-FFF2-40B4-BE49-F238E27FC236}">
              <a16:creationId xmlns:a16="http://schemas.microsoft.com/office/drawing/2014/main" id="{8FD36F89-C08B-45A5-A9BF-4E4E6167903D}"/>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6" name="テキスト ボックス 445">
          <a:extLst>
            <a:ext uri="{FF2B5EF4-FFF2-40B4-BE49-F238E27FC236}">
              <a16:creationId xmlns:a16="http://schemas.microsoft.com/office/drawing/2014/main" id="{22B4FA29-880C-4D89-9D39-2A16F1347179}"/>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7" name="テキスト ボックス 446">
          <a:extLst>
            <a:ext uri="{FF2B5EF4-FFF2-40B4-BE49-F238E27FC236}">
              <a16:creationId xmlns:a16="http://schemas.microsoft.com/office/drawing/2014/main" id="{F4956E62-5FE3-4A8D-A93F-590AF4FCD80C}"/>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8" name="テキスト ボックス 447">
          <a:extLst>
            <a:ext uri="{FF2B5EF4-FFF2-40B4-BE49-F238E27FC236}">
              <a16:creationId xmlns:a16="http://schemas.microsoft.com/office/drawing/2014/main" id="{8B84A8F1-FCC4-49BE-B4D1-100A4383DCEC}"/>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9" name="テキスト ボックス 448">
          <a:extLst>
            <a:ext uri="{FF2B5EF4-FFF2-40B4-BE49-F238E27FC236}">
              <a16:creationId xmlns:a16="http://schemas.microsoft.com/office/drawing/2014/main" id="{2D45745A-EE39-4A3F-A89F-14936EBE37B1}"/>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0" name="テキスト ボックス 449">
          <a:extLst>
            <a:ext uri="{FF2B5EF4-FFF2-40B4-BE49-F238E27FC236}">
              <a16:creationId xmlns:a16="http://schemas.microsoft.com/office/drawing/2014/main" id="{B89DFAA0-43AE-4473-8316-9B28231AEF68}"/>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1" name="テキスト ボックス 450">
          <a:extLst>
            <a:ext uri="{FF2B5EF4-FFF2-40B4-BE49-F238E27FC236}">
              <a16:creationId xmlns:a16="http://schemas.microsoft.com/office/drawing/2014/main" id="{2CA86809-DF9C-4A38-B720-FE42B2C63F92}"/>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2" name="テキスト ボックス 451">
          <a:extLst>
            <a:ext uri="{FF2B5EF4-FFF2-40B4-BE49-F238E27FC236}">
              <a16:creationId xmlns:a16="http://schemas.microsoft.com/office/drawing/2014/main" id="{F442D36B-65A8-41FC-9AA7-34854D508ECB}"/>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3" name="テキスト ボックス 452">
          <a:extLst>
            <a:ext uri="{FF2B5EF4-FFF2-40B4-BE49-F238E27FC236}">
              <a16:creationId xmlns:a16="http://schemas.microsoft.com/office/drawing/2014/main" id="{3C159A6D-C7B5-470A-A8CD-990C16D31EE1}"/>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4" name="テキスト ボックス 453">
          <a:extLst>
            <a:ext uri="{FF2B5EF4-FFF2-40B4-BE49-F238E27FC236}">
              <a16:creationId xmlns:a16="http://schemas.microsoft.com/office/drawing/2014/main" id="{B53D8278-2C68-4B69-9A97-384A099B0A81}"/>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5" name="テキスト ボックス 454">
          <a:extLst>
            <a:ext uri="{FF2B5EF4-FFF2-40B4-BE49-F238E27FC236}">
              <a16:creationId xmlns:a16="http://schemas.microsoft.com/office/drawing/2014/main" id="{D2E5DA89-CDB4-4AB3-8C59-A17BA4361CC2}"/>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6" name="テキスト ボックス 455">
          <a:extLst>
            <a:ext uri="{FF2B5EF4-FFF2-40B4-BE49-F238E27FC236}">
              <a16:creationId xmlns:a16="http://schemas.microsoft.com/office/drawing/2014/main" id="{753A382A-F8FC-40B9-890D-BAC20C0A8AE2}"/>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7" name="テキスト ボックス 456">
          <a:extLst>
            <a:ext uri="{FF2B5EF4-FFF2-40B4-BE49-F238E27FC236}">
              <a16:creationId xmlns:a16="http://schemas.microsoft.com/office/drawing/2014/main" id="{71BAF0D7-4112-4328-92CA-A021FFC3B65E}"/>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8" name="テキスト ボックス 457">
          <a:extLst>
            <a:ext uri="{FF2B5EF4-FFF2-40B4-BE49-F238E27FC236}">
              <a16:creationId xmlns:a16="http://schemas.microsoft.com/office/drawing/2014/main" id="{524302ED-BBFE-4A77-B0E6-FAB21041F0A2}"/>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9" name="テキスト ボックス 458">
          <a:extLst>
            <a:ext uri="{FF2B5EF4-FFF2-40B4-BE49-F238E27FC236}">
              <a16:creationId xmlns:a16="http://schemas.microsoft.com/office/drawing/2014/main" id="{0EA17B29-AF2C-429D-8E88-B1180458800D}"/>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0" name="テキスト ボックス 459">
          <a:extLst>
            <a:ext uri="{FF2B5EF4-FFF2-40B4-BE49-F238E27FC236}">
              <a16:creationId xmlns:a16="http://schemas.microsoft.com/office/drawing/2014/main" id="{C38C545B-2776-4EDA-82BC-928B6440F9F4}"/>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1" name="テキスト ボックス 460">
          <a:extLst>
            <a:ext uri="{FF2B5EF4-FFF2-40B4-BE49-F238E27FC236}">
              <a16:creationId xmlns:a16="http://schemas.microsoft.com/office/drawing/2014/main" id="{D5CAE1BC-7B1E-4642-B846-E5F247E7C43F}"/>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2" name="テキスト ボックス 461">
          <a:extLst>
            <a:ext uri="{FF2B5EF4-FFF2-40B4-BE49-F238E27FC236}">
              <a16:creationId xmlns:a16="http://schemas.microsoft.com/office/drawing/2014/main" id="{31D0E4E1-E7B8-43D7-9594-5F9A58468E65}"/>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3" name="テキスト ボックス 462">
          <a:extLst>
            <a:ext uri="{FF2B5EF4-FFF2-40B4-BE49-F238E27FC236}">
              <a16:creationId xmlns:a16="http://schemas.microsoft.com/office/drawing/2014/main" id="{7540A0E8-9ADE-4EA1-AFC7-49555E4C49D2}"/>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4" name="テキスト ボックス 463">
          <a:extLst>
            <a:ext uri="{FF2B5EF4-FFF2-40B4-BE49-F238E27FC236}">
              <a16:creationId xmlns:a16="http://schemas.microsoft.com/office/drawing/2014/main" id="{B1DFAB6F-2860-4287-A5F1-DB7940BD8477}"/>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5" name="テキスト ボックス 464">
          <a:extLst>
            <a:ext uri="{FF2B5EF4-FFF2-40B4-BE49-F238E27FC236}">
              <a16:creationId xmlns:a16="http://schemas.microsoft.com/office/drawing/2014/main" id="{FB74F07A-AA1D-4F89-A05E-C92A79737AB1}"/>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6" name="テキスト ボックス 465">
          <a:extLst>
            <a:ext uri="{FF2B5EF4-FFF2-40B4-BE49-F238E27FC236}">
              <a16:creationId xmlns:a16="http://schemas.microsoft.com/office/drawing/2014/main" id="{5F7FD7D7-403A-4D5D-A8D0-2DB533B6751C}"/>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7" name="テキスト ボックス 466">
          <a:extLst>
            <a:ext uri="{FF2B5EF4-FFF2-40B4-BE49-F238E27FC236}">
              <a16:creationId xmlns:a16="http://schemas.microsoft.com/office/drawing/2014/main" id="{49E09D7C-4B70-40F4-ADA3-9F2D3B8E9CAE}"/>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8" name="テキスト ボックス 467">
          <a:extLst>
            <a:ext uri="{FF2B5EF4-FFF2-40B4-BE49-F238E27FC236}">
              <a16:creationId xmlns:a16="http://schemas.microsoft.com/office/drawing/2014/main" id="{D7834368-1C95-4B3E-AFD3-8B0112D0B290}"/>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9" name="テキスト ボックス 468">
          <a:extLst>
            <a:ext uri="{FF2B5EF4-FFF2-40B4-BE49-F238E27FC236}">
              <a16:creationId xmlns:a16="http://schemas.microsoft.com/office/drawing/2014/main" id="{ABB70472-A222-4702-B3F1-D3FAD7B7477C}"/>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0" name="テキスト ボックス 469">
          <a:extLst>
            <a:ext uri="{FF2B5EF4-FFF2-40B4-BE49-F238E27FC236}">
              <a16:creationId xmlns:a16="http://schemas.microsoft.com/office/drawing/2014/main" id="{0072C64F-B293-45A7-92D2-614133DF5A7D}"/>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1" name="テキスト ボックス 470">
          <a:extLst>
            <a:ext uri="{FF2B5EF4-FFF2-40B4-BE49-F238E27FC236}">
              <a16:creationId xmlns:a16="http://schemas.microsoft.com/office/drawing/2014/main" id="{FB51E756-5BAB-49B1-B06E-6E6B4A0306E2}"/>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2" name="テキスト ボックス 471">
          <a:extLst>
            <a:ext uri="{FF2B5EF4-FFF2-40B4-BE49-F238E27FC236}">
              <a16:creationId xmlns:a16="http://schemas.microsoft.com/office/drawing/2014/main" id="{BDF35491-E1F8-465B-AB86-E1EC2243E7EB}"/>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3" name="テキスト ボックス 472">
          <a:extLst>
            <a:ext uri="{FF2B5EF4-FFF2-40B4-BE49-F238E27FC236}">
              <a16:creationId xmlns:a16="http://schemas.microsoft.com/office/drawing/2014/main" id="{F9D652F4-EE21-4F93-BC37-AC19BCEF000F}"/>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4" name="テキスト ボックス 473">
          <a:extLst>
            <a:ext uri="{FF2B5EF4-FFF2-40B4-BE49-F238E27FC236}">
              <a16:creationId xmlns:a16="http://schemas.microsoft.com/office/drawing/2014/main" id="{AD12A5AC-6C1A-4B90-AEEA-4D0F8D651B61}"/>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5" name="テキスト ボックス 474">
          <a:extLst>
            <a:ext uri="{FF2B5EF4-FFF2-40B4-BE49-F238E27FC236}">
              <a16:creationId xmlns:a16="http://schemas.microsoft.com/office/drawing/2014/main" id="{B67E7EE2-DF3D-4D00-B5CA-BC9022EC4644}"/>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6" name="テキスト ボックス 475">
          <a:extLst>
            <a:ext uri="{FF2B5EF4-FFF2-40B4-BE49-F238E27FC236}">
              <a16:creationId xmlns:a16="http://schemas.microsoft.com/office/drawing/2014/main" id="{BAB21919-3AED-4D36-8F48-A673348A5334}"/>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7" name="テキスト ボックス 476">
          <a:extLst>
            <a:ext uri="{FF2B5EF4-FFF2-40B4-BE49-F238E27FC236}">
              <a16:creationId xmlns:a16="http://schemas.microsoft.com/office/drawing/2014/main" id="{957295A5-F0CD-4EBB-A7F0-76EE35756FAE}"/>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8" name="テキスト ボックス 477">
          <a:extLst>
            <a:ext uri="{FF2B5EF4-FFF2-40B4-BE49-F238E27FC236}">
              <a16:creationId xmlns:a16="http://schemas.microsoft.com/office/drawing/2014/main" id="{6CFF06B1-CD3B-4E3E-A683-D504C86E65F4}"/>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9" name="テキスト ボックス 478">
          <a:extLst>
            <a:ext uri="{FF2B5EF4-FFF2-40B4-BE49-F238E27FC236}">
              <a16:creationId xmlns:a16="http://schemas.microsoft.com/office/drawing/2014/main" id="{F62A332D-53B1-47FE-86C1-3F5FEF3F2672}"/>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0" name="テキスト ボックス 479">
          <a:extLst>
            <a:ext uri="{FF2B5EF4-FFF2-40B4-BE49-F238E27FC236}">
              <a16:creationId xmlns:a16="http://schemas.microsoft.com/office/drawing/2014/main" id="{E121F282-53AC-49A4-B4B4-81B5FCA2DB71}"/>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1" name="テキスト ボックス 480">
          <a:extLst>
            <a:ext uri="{FF2B5EF4-FFF2-40B4-BE49-F238E27FC236}">
              <a16:creationId xmlns:a16="http://schemas.microsoft.com/office/drawing/2014/main" id="{F44184B1-975B-4F61-9CAA-7CA11832FDCF}"/>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2" name="テキスト ボックス 481">
          <a:extLst>
            <a:ext uri="{FF2B5EF4-FFF2-40B4-BE49-F238E27FC236}">
              <a16:creationId xmlns:a16="http://schemas.microsoft.com/office/drawing/2014/main" id="{ADDAB764-21E7-4F9F-B978-EAC708BF3DDE}"/>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3" name="テキスト ボックス 482">
          <a:extLst>
            <a:ext uri="{FF2B5EF4-FFF2-40B4-BE49-F238E27FC236}">
              <a16:creationId xmlns:a16="http://schemas.microsoft.com/office/drawing/2014/main" id="{3A54F0D6-A0C0-4B56-A9B0-EF6F247BB287}"/>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4" name="テキスト ボックス 483">
          <a:extLst>
            <a:ext uri="{FF2B5EF4-FFF2-40B4-BE49-F238E27FC236}">
              <a16:creationId xmlns:a16="http://schemas.microsoft.com/office/drawing/2014/main" id="{0ECA2494-1AA9-4C0B-948D-D8A590697540}"/>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5" name="テキスト ボックス 484">
          <a:extLst>
            <a:ext uri="{FF2B5EF4-FFF2-40B4-BE49-F238E27FC236}">
              <a16:creationId xmlns:a16="http://schemas.microsoft.com/office/drawing/2014/main" id="{DF4D6F0A-B963-4CA4-80EC-D0BA54C80FC5}"/>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6" name="テキスト ボックス 485">
          <a:extLst>
            <a:ext uri="{FF2B5EF4-FFF2-40B4-BE49-F238E27FC236}">
              <a16:creationId xmlns:a16="http://schemas.microsoft.com/office/drawing/2014/main" id="{29EC77E3-5C9D-42D1-9F88-0D02681C1AF9}"/>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7" name="テキスト ボックス 486">
          <a:extLst>
            <a:ext uri="{FF2B5EF4-FFF2-40B4-BE49-F238E27FC236}">
              <a16:creationId xmlns:a16="http://schemas.microsoft.com/office/drawing/2014/main" id="{B9D9F29E-66E8-4672-A3A5-A08E9970AC39}"/>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8" name="テキスト ボックス 487">
          <a:extLst>
            <a:ext uri="{FF2B5EF4-FFF2-40B4-BE49-F238E27FC236}">
              <a16:creationId xmlns:a16="http://schemas.microsoft.com/office/drawing/2014/main" id="{6BA7292E-CA38-473E-821C-1F135E2C8BD8}"/>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9" name="テキスト ボックス 488">
          <a:extLst>
            <a:ext uri="{FF2B5EF4-FFF2-40B4-BE49-F238E27FC236}">
              <a16:creationId xmlns:a16="http://schemas.microsoft.com/office/drawing/2014/main" id="{DCB61452-D98B-4E48-94EC-6A6190B3BFEB}"/>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0" name="テキスト ボックス 489">
          <a:extLst>
            <a:ext uri="{FF2B5EF4-FFF2-40B4-BE49-F238E27FC236}">
              <a16:creationId xmlns:a16="http://schemas.microsoft.com/office/drawing/2014/main" id="{AC9AEA4D-253A-4131-9B0E-F70286326DBE}"/>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1" name="テキスト ボックス 490">
          <a:extLst>
            <a:ext uri="{FF2B5EF4-FFF2-40B4-BE49-F238E27FC236}">
              <a16:creationId xmlns:a16="http://schemas.microsoft.com/office/drawing/2014/main" id="{65EC9BF4-056C-46F8-845A-80802A339213}"/>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2" name="テキスト ボックス 491">
          <a:extLst>
            <a:ext uri="{FF2B5EF4-FFF2-40B4-BE49-F238E27FC236}">
              <a16:creationId xmlns:a16="http://schemas.microsoft.com/office/drawing/2014/main" id="{35E1B67F-053B-4F77-8B7D-9AC4AF1B5BD7}"/>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3" name="テキスト ボックス 492">
          <a:extLst>
            <a:ext uri="{FF2B5EF4-FFF2-40B4-BE49-F238E27FC236}">
              <a16:creationId xmlns:a16="http://schemas.microsoft.com/office/drawing/2014/main" id="{BD0421B6-26CB-4CEC-A656-97A29D92BA35}"/>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4" name="テキスト ボックス 493">
          <a:extLst>
            <a:ext uri="{FF2B5EF4-FFF2-40B4-BE49-F238E27FC236}">
              <a16:creationId xmlns:a16="http://schemas.microsoft.com/office/drawing/2014/main" id="{4871C068-91A9-43E2-B4D9-F3A020488F90}"/>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5" name="テキスト ボックス 494">
          <a:extLst>
            <a:ext uri="{FF2B5EF4-FFF2-40B4-BE49-F238E27FC236}">
              <a16:creationId xmlns:a16="http://schemas.microsoft.com/office/drawing/2014/main" id="{8973BD7E-C4E7-4ABB-AF75-125333705913}"/>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6" name="テキスト ボックス 495">
          <a:extLst>
            <a:ext uri="{FF2B5EF4-FFF2-40B4-BE49-F238E27FC236}">
              <a16:creationId xmlns:a16="http://schemas.microsoft.com/office/drawing/2014/main" id="{A908C76F-5182-47C9-B9C5-24616D61F253}"/>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7" name="テキスト ボックス 496">
          <a:extLst>
            <a:ext uri="{FF2B5EF4-FFF2-40B4-BE49-F238E27FC236}">
              <a16:creationId xmlns:a16="http://schemas.microsoft.com/office/drawing/2014/main" id="{69D1CC57-1430-4E81-8A9A-86010E679B5E}"/>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8" name="テキスト ボックス 497">
          <a:extLst>
            <a:ext uri="{FF2B5EF4-FFF2-40B4-BE49-F238E27FC236}">
              <a16:creationId xmlns:a16="http://schemas.microsoft.com/office/drawing/2014/main" id="{C5159037-0BA4-4A4B-9F29-C17CBBEB8FB2}"/>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9" name="テキスト ボックス 498">
          <a:extLst>
            <a:ext uri="{FF2B5EF4-FFF2-40B4-BE49-F238E27FC236}">
              <a16:creationId xmlns:a16="http://schemas.microsoft.com/office/drawing/2014/main" id="{3967F557-D7B9-466A-B63A-9FA4ED5369ED}"/>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0" name="テキスト ボックス 499">
          <a:extLst>
            <a:ext uri="{FF2B5EF4-FFF2-40B4-BE49-F238E27FC236}">
              <a16:creationId xmlns:a16="http://schemas.microsoft.com/office/drawing/2014/main" id="{CE340B54-0AE2-442D-B52E-8E857817965A}"/>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1" name="テキスト ボックス 500">
          <a:extLst>
            <a:ext uri="{FF2B5EF4-FFF2-40B4-BE49-F238E27FC236}">
              <a16:creationId xmlns:a16="http://schemas.microsoft.com/office/drawing/2014/main" id="{6B30F368-F5AD-4A0B-92BC-DAAE29A463EA}"/>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2" name="テキスト ボックス 501">
          <a:extLst>
            <a:ext uri="{FF2B5EF4-FFF2-40B4-BE49-F238E27FC236}">
              <a16:creationId xmlns:a16="http://schemas.microsoft.com/office/drawing/2014/main" id="{F805A4D1-1788-4CF4-8F77-7C694D3F23C8}"/>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3" name="テキスト ボックス 502">
          <a:extLst>
            <a:ext uri="{FF2B5EF4-FFF2-40B4-BE49-F238E27FC236}">
              <a16:creationId xmlns:a16="http://schemas.microsoft.com/office/drawing/2014/main" id="{504A13D0-9DFE-455C-8104-9A8D922A5861}"/>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4" name="テキスト ボックス 503">
          <a:extLst>
            <a:ext uri="{FF2B5EF4-FFF2-40B4-BE49-F238E27FC236}">
              <a16:creationId xmlns:a16="http://schemas.microsoft.com/office/drawing/2014/main" id="{8D572F4E-D800-4F2E-8D74-F60EEEE2CC5C}"/>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5" name="テキスト ボックス 504">
          <a:extLst>
            <a:ext uri="{FF2B5EF4-FFF2-40B4-BE49-F238E27FC236}">
              <a16:creationId xmlns:a16="http://schemas.microsoft.com/office/drawing/2014/main" id="{E35C5A6E-47AE-42BB-9732-F9FA2AB7D012}"/>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6" name="テキスト ボックス 505">
          <a:extLst>
            <a:ext uri="{FF2B5EF4-FFF2-40B4-BE49-F238E27FC236}">
              <a16:creationId xmlns:a16="http://schemas.microsoft.com/office/drawing/2014/main" id="{5022A8DF-157A-4888-9104-C48DD9C8253D}"/>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7" name="テキスト ボックス 506">
          <a:extLst>
            <a:ext uri="{FF2B5EF4-FFF2-40B4-BE49-F238E27FC236}">
              <a16:creationId xmlns:a16="http://schemas.microsoft.com/office/drawing/2014/main" id="{A4C7F73A-1525-4F12-9E0C-A67F45898318}"/>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8" name="テキスト ボックス 507">
          <a:extLst>
            <a:ext uri="{FF2B5EF4-FFF2-40B4-BE49-F238E27FC236}">
              <a16:creationId xmlns:a16="http://schemas.microsoft.com/office/drawing/2014/main" id="{1E730694-1BE8-46BC-9A34-A0EABB4188AB}"/>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9" name="テキスト ボックス 508">
          <a:extLst>
            <a:ext uri="{FF2B5EF4-FFF2-40B4-BE49-F238E27FC236}">
              <a16:creationId xmlns:a16="http://schemas.microsoft.com/office/drawing/2014/main" id="{2C8599CD-AAC4-4EE1-829D-D9302CED6222}"/>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0" name="テキスト ボックス 509">
          <a:extLst>
            <a:ext uri="{FF2B5EF4-FFF2-40B4-BE49-F238E27FC236}">
              <a16:creationId xmlns:a16="http://schemas.microsoft.com/office/drawing/2014/main" id="{9B2B7648-F6ED-40A5-93FF-6850764A7C02}"/>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1" name="テキスト ボックス 510">
          <a:extLst>
            <a:ext uri="{FF2B5EF4-FFF2-40B4-BE49-F238E27FC236}">
              <a16:creationId xmlns:a16="http://schemas.microsoft.com/office/drawing/2014/main" id="{00673ECA-B723-46B3-8E4E-FAA925714A58}"/>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2" name="テキスト ボックス 511">
          <a:extLst>
            <a:ext uri="{FF2B5EF4-FFF2-40B4-BE49-F238E27FC236}">
              <a16:creationId xmlns:a16="http://schemas.microsoft.com/office/drawing/2014/main" id="{6C64E636-66C0-4E5D-B53C-3C5A250D9762}"/>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3" name="テキスト ボックス 512">
          <a:extLst>
            <a:ext uri="{FF2B5EF4-FFF2-40B4-BE49-F238E27FC236}">
              <a16:creationId xmlns:a16="http://schemas.microsoft.com/office/drawing/2014/main" id="{E4116D45-3B26-4F05-9150-B2255BB6644E}"/>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4" name="テキスト ボックス 513">
          <a:extLst>
            <a:ext uri="{FF2B5EF4-FFF2-40B4-BE49-F238E27FC236}">
              <a16:creationId xmlns:a16="http://schemas.microsoft.com/office/drawing/2014/main" id="{612FCC63-023D-42FB-97BB-F9EB4202D75D}"/>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5" name="テキスト ボックス 514">
          <a:extLst>
            <a:ext uri="{FF2B5EF4-FFF2-40B4-BE49-F238E27FC236}">
              <a16:creationId xmlns:a16="http://schemas.microsoft.com/office/drawing/2014/main" id="{CBC06FA0-CA64-4198-AC9F-4413EFC8FA78}"/>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6" name="テキスト ボックス 515">
          <a:extLst>
            <a:ext uri="{FF2B5EF4-FFF2-40B4-BE49-F238E27FC236}">
              <a16:creationId xmlns:a16="http://schemas.microsoft.com/office/drawing/2014/main" id="{D1BA546B-31AA-4DA4-95B8-79F45DBADF61}"/>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7" name="テキスト ボックス 516">
          <a:extLst>
            <a:ext uri="{FF2B5EF4-FFF2-40B4-BE49-F238E27FC236}">
              <a16:creationId xmlns:a16="http://schemas.microsoft.com/office/drawing/2014/main" id="{5D094C53-B7CC-47C3-8424-37D327C48456}"/>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8" name="テキスト ボックス 517">
          <a:extLst>
            <a:ext uri="{FF2B5EF4-FFF2-40B4-BE49-F238E27FC236}">
              <a16:creationId xmlns:a16="http://schemas.microsoft.com/office/drawing/2014/main" id="{7CE50C5E-5094-4100-9EA4-8622547C5F38}"/>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9" name="テキスト ボックス 518">
          <a:extLst>
            <a:ext uri="{FF2B5EF4-FFF2-40B4-BE49-F238E27FC236}">
              <a16:creationId xmlns:a16="http://schemas.microsoft.com/office/drawing/2014/main" id="{AF530A3C-FB0C-409E-9E16-CFF787345121}"/>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0" name="テキスト ボックス 519">
          <a:extLst>
            <a:ext uri="{FF2B5EF4-FFF2-40B4-BE49-F238E27FC236}">
              <a16:creationId xmlns:a16="http://schemas.microsoft.com/office/drawing/2014/main" id="{52A4E4A1-B192-4EFA-A484-227AD69FD0AF}"/>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1" name="テキスト ボックス 520">
          <a:extLst>
            <a:ext uri="{FF2B5EF4-FFF2-40B4-BE49-F238E27FC236}">
              <a16:creationId xmlns:a16="http://schemas.microsoft.com/office/drawing/2014/main" id="{CF8572BE-F92B-43DF-A0FF-467D6581B2EE}"/>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2" name="テキスト ボックス 521">
          <a:extLst>
            <a:ext uri="{FF2B5EF4-FFF2-40B4-BE49-F238E27FC236}">
              <a16:creationId xmlns:a16="http://schemas.microsoft.com/office/drawing/2014/main" id="{C7E052B7-0A86-46F1-A3A8-EC7448D6F352}"/>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3" name="テキスト ボックス 522">
          <a:extLst>
            <a:ext uri="{FF2B5EF4-FFF2-40B4-BE49-F238E27FC236}">
              <a16:creationId xmlns:a16="http://schemas.microsoft.com/office/drawing/2014/main" id="{A3B9821E-DED7-49A4-8220-8507251CF4AA}"/>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4" name="テキスト ボックス 523">
          <a:extLst>
            <a:ext uri="{FF2B5EF4-FFF2-40B4-BE49-F238E27FC236}">
              <a16:creationId xmlns:a16="http://schemas.microsoft.com/office/drawing/2014/main" id="{254AB616-6F1F-4CFA-B523-DA8333BD92CC}"/>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5" name="テキスト ボックス 524">
          <a:extLst>
            <a:ext uri="{FF2B5EF4-FFF2-40B4-BE49-F238E27FC236}">
              <a16:creationId xmlns:a16="http://schemas.microsoft.com/office/drawing/2014/main" id="{2BA6A8B9-D7EA-4876-A1F1-B12917106C98}"/>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6" name="テキスト ボックス 525">
          <a:extLst>
            <a:ext uri="{FF2B5EF4-FFF2-40B4-BE49-F238E27FC236}">
              <a16:creationId xmlns:a16="http://schemas.microsoft.com/office/drawing/2014/main" id="{E6850708-F8D3-48C3-9777-BA5E8062A0F1}"/>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7" name="テキスト ボックス 526">
          <a:extLst>
            <a:ext uri="{FF2B5EF4-FFF2-40B4-BE49-F238E27FC236}">
              <a16:creationId xmlns:a16="http://schemas.microsoft.com/office/drawing/2014/main" id="{58D3C050-F1A0-434F-BC9B-1994BB2C4A3F}"/>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8" name="テキスト ボックス 527">
          <a:extLst>
            <a:ext uri="{FF2B5EF4-FFF2-40B4-BE49-F238E27FC236}">
              <a16:creationId xmlns:a16="http://schemas.microsoft.com/office/drawing/2014/main" id="{AAB24F0E-232A-439C-9D1E-FC5EE3CD73DD}"/>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9" name="テキスト ボックス 528">
          <a:extLst>
            <a:ext uri="{FF2B5EF4-FFF2-40B4-BE49-F238E27FC236}">
              <a16:creationId xmlns:a16="http://schemas.microsoft.com/office/drawing/2014/main" id="{6F97F773-A7A3-4389-95D0-25213CFF9BB1}"/>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0" name="テキスト ボックス 529">
          <a:extLst>
            <a:ext uri="{FF2B5EF4-FFF2-40B4-BE49-F238E27FC236}">
              <a16:creationId xmlns:a16="http://schemas.microsoft.com/office/drawing/2014/main" id="{EE6248FA-F5BB-4FD1-9420-330007A9A7E4}"/>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1" name="テキスト ボックス 530">
          <a:extLst>
            <a:ext uri="{FF2B5EF4-FFF2-40B4-BE49-F238E27FC236}">
              <a16:creationId xmlns:a16="http://schemas.microsoft.com/office/drawing/2014/main" id="{5E28B92D-98F5-4C10-B45D-29A9962EE3B1}"/>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2" name="テキスト ボックス 531">
          <a:extLst>
            <a:ext uri="{FF2B5EF4-FFF2-40B4-BE49-F238E27FC236}">
              <a16:creationId xmlns:a16="http://schemas.microsoft.com/office/drawing/2014/main" id="{69D57E09-D0C9-4C2D-AF84-EE90C40836E2}"/>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3" name="テキスト ボックス 532">
          <a:extLst>
            <a:ext uri="{FF2B5EF4-FFF2-40B4-BE49-F238E27FC236}">
              <a16:creationId xmlns:a16="http://schemas.microsoft.com/office/drawing/2014/main" id="{A3776D72-2B0B-4EE5-9CDB-51CC535604D3}"/>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4" name="テキスト ボックス 533">
          <a:extLst>
            <a:ext uri="{FF2B5EF4-FFF2-40B4-BE49-F238E27FC236}">
              <a16:creationId xmlns:a16="http://schemas.microsoft.com/office/drawing/2014/main" id="{C4C98472-EFF2-405A-800B-A39D0C1F4951}"/>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5" name="テキスト ボックス 534">
          <a:extLst>
            <a:ext uri="{FF2B5EF4-FFF2-40B4-BE49-F238E27FC236}">
              <a16:creationId xmlns:a16="http://schemas.microsoft.com/office/drawing/2014/main" id="{C4380191-BC6A-4A09-A3EC-44DC33C2CCEC}"/>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6" name="テキスト ボックス 535">
          <a:extLst>
            <a:ext uri="{FF2B5EF4-FFF2-40B4-BE49-F238E27FC236}">
              <a16:creationId xmlns:a16="http://schemas.microsoft.com/office/drawing/2014/main" id="{AC8BE42B-60BA-48F3-A68A-08B844C8D4B0}"/>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7" name="テキスト ボックス 536">
          <a:extLst>
            <a:ext uri="{FF2B5EF4-FFF2-40B4-BE49-F238E27FC236}">
              <a16:creationId xmlns:a16="http://schemas.microsoft.com/office/drawing/2014/main" id="{0551AFD4-F9FA-4B89-A9A6-8352977FC323}"/>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8" name="テキスト ボックス 537">
          <a:extLst>
            <a:ext uri="{FF2B5EF4-FFF2-40B4-BE49-F238E27FC236}">
              <a16:creationId xmlns:a16="http://schemas.microsoft.com/office/drawing/2014/main" id="{61C3867C-D82D-41A2-BCD3-0420DFD8C715}"/>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9" name="テキスト ボックス 538">
          <a:extLst>
            <a:ext uri="{FF2B5EF4-FFF2-40B4-BE49-F238E27FC236}">
              <a16:creationId xmlns:a16="http://schemas.microsoft.com/office/drawing/2014/main" id="{0BFC89AD-9B4E-434E-A7C9-80CD73006E72}"/>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0" name="テキスト ボックス 539">
          <a:extLst>
            <a:ext uri="{FF2B5EF4-FFF2-40B4-BE49-F238E27FC236}">
              <a16:creationId xmlns:a16="http://schemas.microsoft.com/office/drawing/2014/main" id="{86F176E0-B3AA-4974-9CA5-180D5280797D}"/>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1" name="テキスト ボックス 540">
          <a:extLst>
            <a:ext uri="{FF2B5EF4-FFF2-40B4-BE49-F238E27FC236}">
              <a16:creationId xmlns:a16="http://schemas.microsoft.com/office/drawing/2014/main" id="{374AB02A-F677-4EA3-A45D-0BEC26E82FCF}"/>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2" name="テキスト ボックス 541">
          <a:extLst>
            <a:ext uri="{FF2B5EF4-FFF2-40B4-BE49-F238E27FC236}">
              <a16:creationId xmlns:a16="http://schemas.microsoft.com/office/drawing/2014/main" id="{060A41C9-F02E-4A82-9FDD-1F12422D02CE}"/>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3" name="テキスト ボックス 542">
          <a:extLst>
            <a:ext uri="{FF2B5EF4-FFF2-40B4-BE49-F238E27FC236}">
              <a16:creationId xmlns:a16="http://schemas.microsoft.com/office/drawing/2014/main" id="{B63CB963-2D6D-465A-A60A-B6D94C280B10}"/>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4" name="テキスト ボックス 543">
          <a:extLst>
            <a:ext uri="{FF2B5EF4-FFF2-40B4-BE49-F238E27FC236}">
              <a16:creationId xmlns:a16="http://schemas.microsoft.com/office/drawing/2014/main" id="{92372206-FBDD-499E-8023-CBCAB0F91F19}"/>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5" name="テキスト ボックス 544">
          <a:extLst>
            <a:ext uri="{FF2B5EF4-FFF2-40B4-BE49-F238E27FC236}">
              <a16:creationId xmlns:a16="http://schemas.microsoft.com/office/drawing/2014/main" id="{8AF61F46-962F-4D07-A633-44D9E0C4C646}"/>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6" name="テキスト ボックス 545">
          <a:extLst>
            <a:ext uri="{FF2B5EF4-FFF2-40B4-BE49-F238E27FC236}">
              <a16:creationId xmlns:a16="http://schemas.microsoft.com/office/drawing/2014/main" id="{17059D7B-229A-440C-9582-FCCB079A3C03}"/>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7" name="テキスト ボックス 546">
          <a:extLst>
            <a:ext uri="{FF2B5EF4-FFF2-40B4-BE49-F238E27FC236}">
              <a16:creationId xmlns:a16="http://schemas.microsoft.com/office/drawing/2014/main" id="{69FF7548-1C92-4970-A00F-412EC220FDDB}"/>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8" name="テキスト ボックス 547">
          <a:extLst>
            <a:ext uri="{FF2B5EF4-FFF2-40B4-BE49-F238E27FC236}">
              <a16:creationId xmlns:a16="http://schemas.microsoft.com/office/drawing/2014/main" id="{6439D080-6F1B-4E5D-9368-BE6BD0C22984}"/>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9" name="テキスト ボックス 548">
          <a:extLst>
            <a:ext uri="{FF2B5EF4-FFF2-40B4-BE49-F238E27FC236}">
              <a16:creationId xmlns:a16="http://schemas.microsoft.com/office/drawing/2014/main" id="{803FA8BB-3559-4429-A546-22D71CDD03D7}"/>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0" name="テキスト ボックス 549">
          <a:extLst>
            <a:ext uri="{FF2B5EF4-FFF2-40B4-BE49-F238E27FC236}">
              <a16:creationId xmlns:a16="http://schemas.microsoft.com/office/drawing/2014/main" id="{96E2E831-081F-4ABB-B4AC-BF31AA788EE9}"/>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1" name="テキスト ボックス 550">
          <a:extLst>
            <a:ext uri="{FF2B5EF4-FFF2-40B4-BE49-F238E27FC236}">
              <a16:creationId xmlns:a16="http://schemas.microsoft.com/office/drawing/2014/main" id="{D112DBD3-D161-4DE3-A090-039324312FF9}"/>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2" name="テキスト ボックス 551">
          <a:extLst>
            <a:ext uri="{FF2B5EF4-FFF2-40B4-BE49-F238E27FC236}">
              <a16:creationId xmlns:a16="http://schemas.microsoft.com/office/drawing/2014/main" id="{E6AAB2B3-8504-4DF3-A05C-2D408622AE10}"/>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3" name="テキスト ボックス 552">
          <a:extLst>
            <a:ext uri="{FF2B5EF4-FFF2-40B4-BE49-F238E27FC236}">
              <a16:creationId xmlns:a16="http://schemas.microsoft.com/office/drawing/2014/main" id="{C07D9487-FD61-47F1-ADB6-C8C9A03239A6}"/>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4" name="テキスト ボックス 553">
          <a:extLst>
            <a:ext uri="{FF2B5EF4-FFF2-40B4-BE49-F238E27FC236}">
              <a16:creationId xmlns:a16="http://schemas.microsoft.com/office/drawing/2014/main" id="{5C1F5C74-FCD9-4D22-9402-FABDAE6DC805}"/>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5" name="テキスト ボックス 554">
          <a:extLst>
            <a:ext uri="{FF2B5EF4-FFF2-40B4-BE49-F238E27FC236}">
              <a16:creationId xmlns:a16="http://schemas.microsoft.com/office/drawing/2014/main" id="{DAB7D433-43BA-461D-BB18-FC11FBF135E4}"/>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6" name="テキスト ボックス 555">
          <a:extLst>
            <a:ext uri="{FF2B5EF4-FFF2-40B4-BE49-F238E27FC236}">
              <a16:creationId xmlns:a16="http://schemas.microsoft.com/office/drawing/2014/main" id="{D50D9E66-278A-4679-9885-68C7DAB37C71}"/>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7" name="テキスト ボックス 556">
          <a:extLst>
            <a:ext uri="{FF2B5EF4-FFF2-40B4-BE49-F238E27FC236}">
              <a16:creationId xmlns:a16="http://schemas.microsoft.com/office/drawing/2014/main" id="{120EE292-F8EF-4C51-A840-38AEA64B392E}"/>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8" name="テキスト ボックス 557">
          <a:extLst>
            <a:ext uri="{FF2B5EF4-FFF2-40B4-BE49-F238E27FC236}">
              <a16:creationId xmlns:a16="http://schemas.microsoft.com/office/drawing/2014/main" id="{38DB15E2-15DC-4FFD-8354-16E4DC7167B9}"/>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9" name="テキスト ボックス 558">
          <a:extLst>
            <a:ext uri="{FF2B5EF4-FFF2-40B4-BE49-F238E27FC236}">
              <a16:creationId xmlns:a16="http://schemas.microsoft.com/office/drawing/2014/main" id="{F2892A23-DD1B-4829-924D-698F3B432B9B}"/>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0" name="テキスト ボックス 559">
          <a:extLst>
            <a:ext uri="{FF2B5EF4-FFF2-40B4-BE49-F238E27FC236}">
              <a16:creationId xmlns:a16="http://schemas.microsoft.com/office/drawing/2014/main" id="{45AC41E4-2CF6-4F84-AE7D-A8D86890C30E}"/>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1" name="テキスト ボックス 560">
          <a:extLst>
            <a:ext uri="{FF2B5EF4-FFF2-40B4-BE49-F238E27FC236}">
              <a16:creationId xmlns:a16="http://schemas.microsoft.com/office/drawing/2014/main" id="{7569000A-B62E-4006-8024-4B07CE36BF94}"/>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2" name="テキスト ボックス 561">
          <a:extLst>
            <a:ext uri="{FF2B5EF4-FFF2-40B4-BE49-F238E27FC236}">
              <a16:creationId xmlns:a16="http://schemas.microsoft.com/office/drawing/2014/main" id="{195051D6-91DA-4A73-855B-22579A4B9C96}"/>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3" name="テキスト ボックス 562">
          <a:extLst>
            <a:ext uri="{FF2B5EF4-FFF2-40B4-BE49-F238E27FC236}">
              <a16:creationId xmlns:a16="http://schemas.microsoft.com/office/drawing/2014/main" id="{67CEC89F-371B-46D1-B2F7-C36EA2C0ED43}"/>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4" name="テキスト ボックス 563">
          <a:extLst>
            <a:ext uri="{FF2B5EF4-FFF2-40B4-BE49-F238E27FC236}">
              <a16:creationId xmlns:a16="http://schemas.microsoft.com/office/drawing/2014/main" id="{7D132234-9F61-4FF1-9BAF-040211FB9D66}"/>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5" name="テキスト ボックス 564">
          <a:extLst>
            <a:ext uri="{FF2B5EF4-FFF2-40B4-BE49-F238E27FC236}">
              <a16:creationId xmlns:a16="http://schemas.microsoft.com/office/drawing/2014/main" id="{425474B8-B697-425B-B337-F37326AF8461}"/>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6" name="テキスト ボックス 565">
          <a:extLst>
            <a:ext uri="{FF2B5EF4-FFF2-40B4-BE49-F238E27FC236}">
              <a16:creationId xmlns:a16="http://schemas.microsoft.com/office/drawing/2014/main" id="{DAB5F907-5ADD-4428-9C12-D61B7C5BC6C0}"/>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7" name="テキスト ボックス 566">
          <a:extLst>
            <a:ext uri="{FF2B5EF4-FFF2-40B4-BE49-F238E27FC236}">
              <a16:creationId xmlns:a16="http://schemas.microsoft.com/office/drawing/2014/main" id="{BCE7236D-4D39-4923-8E42-7448409C54C2}"/>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8" name="テキスト ボックス 567">
          <a:extLst>
            <a:ext uri="{FF2B5EF4-FFF2-40B4-BE49-F238E27FC236}">
              <a16:creationId xmlns:a16="http://schemas.microsoft.com/office/drawing/2014/main" id="{27C9ED61-D8BD-43BB-BB65-62268C7BB395}"/>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9" name="テキスト ボックス 568">
          <a:extLst>
            <a:ext uri="{FF2B5EF4-FFF2-40B4-BE49-F238E27FC236}">
              <a16:creationId xmlns:a16="http://schemas.microsoft.com/office/drawing/2014/main" id="{C740EB12-726A-4922-A553-8FC32CADB718}"/>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0" name="テキスト ボックス 569">
          <a:extLst>
            <a:ext uri="{FF2B5EF4-FFF2-40B4-BE49-F238E27FC236}">
              <a16:creationId xmlns:a16="http://schemas.microsoft.com/office/drawing/2014/main" id="{5A1EBD9F-641D-41F3-8BA5-74411D4AAE4F}"/>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1" name="テキスト ボックス 570">
          <a:extLst>
            <a:ext uri="{FF2B5EF4-FFF2-40B4-BE49-F238E27FC236}">
              <a16:creationId xmlns:a16="http://schemas.microsoft.com/office/drawing/2014/main" id="{BA2A5459-DC43-4C2C-8D97-5C0C772B27C6}"/>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2" name="テキスト ボックス 571">
          <a:extLst>
            <a:ext uri="{FF2B5EF4-FFF2-40B4-BE49-F238E27FC236}">
              <a16:creationId xmlns:a16="http://schemas.microsoft.com/office/drawing/2014/main" id="{96237417-0824-4FBD-A56A-A57BC273F00A}"/>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3" name="テキスト ボックス 572">
          <a:extLst>
            <a:ext uri="{FF2B5EF4-FFF2-40B4-BE49-F238E27FC236}">
              <a16:creationId xmlns:a16="http://schemas.microsoft.com/office/drawing/2014/main" id="{DD39058F-7D39-4E92-A760-3CB398FB39B4}"/>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4" name="テキスト ボックス 573">
          <a:extLst>
            <a:ext uri="{FF2B5EF4-FFF2-40B4-BE49-F238E27FC236}">
              <a16:creationId xmlns:a16="http://schemas.microsoft.com/office/drawing/2014/main" id="{4CB667C1-4BE5-4B78-B4B9-DDDC8C79E7A7}"/>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5" name="テキスト ボックス 574">
          <a:extLst>
            <a:ext uri="{FF2B5EF4-FFF2-40B4-BE49-F238E27FC236}">
              <a16:creationId xmlns:a16="http://schemas.microsoft.com/office/drawing/2014/main" id="{AEB23B7C-77E7-4CD9-89A1-2D693589A70C}"/>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6" name="テキスト ボックス 575">
          <a:extLst>
            <a:ext uri="{FF2B5EF4-FFF2-40B4-BE49-F238E27FC236}">
              <a16:creationId xmlns:a16="http://schemas.microsoft.com/office/drawing/2014/main" id="{ACF08E18-C19E-430A-80AF-3A3DDA3F3CBE}"/>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7" name="テキスト ボックス 576">
          <a:extLst>
            <a:ext uri="{FF2B5EF4-FFF2-40B4-BE49-F238E27FC236}">
              <a16:creationId xmlns:a16="http://schemas.microsoft.com/office/drawing/2014/main" id="{E8D81EDD-D912-46B3-B7FB-120EF3BF1C41}"/>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8" name="テキスト ボックス 577">
          <a:extLst>
            <a:ext uri="{FF2B5EF4-FFF2-40B4-BE49-F238E27FC236}">
              <a16:creationId xmlns:a16="http://schemas.microsoft.com/office/drawing/2014/main" id="{824D8340-9472-4EC6-A50E-E53EFCD56FBD}"/>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9" name="テキスト ボックス 578">
          <a:extLst>
            <a:ext uri="{FF2B5EF4-FFF2-40B4-BE49-F238E27FC236}">
              <a16:creationId xmlns:a16="http://schemas.microsoft.com/office/drawing/2014/main" id="{CAE70051-6EA9-440A-B6B3-36966F944F0F}"/>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0" name="テキスト ボックス 579">
          <a:extLst>
            <a:ext uri="{FF2B5EF4-FFF2-40B4-BE49-F238E27FC236}">
              <a16:creationId xmlns:a16="http://schemas.microsoft.com/office/drawing/2014/main" id="{EB4B217C-265E-488B-85A6-9622C42FFAC1}"/>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1" name="テキスト ボックス 580">
          <a:extLst>
            <a:ext uri="{FF2B5EF4-FFF2-40B4-BE49-F238E27FC236}">
              <a16:creationId xmlns:a16="http://schemas.microsoft.com/office/drawing/2014/main" id="{20FA9BE8-6AC7-4C92-8F68-2DE07B851AF1}"/>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2" name="テキスト ボックス 581">
          <a:extLst>
            <a:ext uri="{FF2B5EF4-FFF2-40B4-BE49-F238E27FC236}">
              <a16:creationId xmlns:a16="http://schemas.microsoft.com/office/drawing/2014/main" id="{B5D6BB56-FCAA-4DD2-98A4-84DDF195181E}"/>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3" name="テキスト ボックス 582">
          <a:extLst>
            <a:ext uri="{FF2B5EF4-FFF2-40B4-BE49-F238E27FC236}">
              <a16:creationId xmlns:a16="http://schemas.microsoft.com/office/drawing/2014/main" id="{425B6CBB-4D75-4B00-AE08-350764B3B746}"/>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4" name="テキスト ボックス 583">
          <a:extLst>
            <a:ext uri="{FF2B5EF4-FFF2-40B4-BE49-F238E27FC236}">
              <a16:creationId xmlns:a16="http://schemas.microsoft.com/office/drawing/2014/main" id="{A38F9A4B-C892-4A37-AEEC-29B8E9A6465B}"/>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5" name="テキスト ボックス 584">
          <a:extLst>
            <a:ext uri="{FF2B5EF4-FFF2-40B4-BE49-F238E27FC236}">
              <a16:creationId xmlns:a16="http://schemas.microsoft.com/office/drawing/2014/main" id="{E04472E5-D129-4CA9-BD72-C6953D544C45}"/>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6" name="テキスト ボックス 585">
          <a:extLst>
            <a:ext uri="{FF2B5EF4-FFF2-40B4-BE49-F238E27FC236}">
              <a16:creationId xmlns:a16="http://schemas.microsoft.com/office/drawing/2014/main" id="{CB0D22DC-6AF9-4D67-A683-6737DE50178A}"/>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7" name="テキスト ボックス 586">
          <a:extLst>
            <a:ext uri="{FF2B5EF4-FFF2-40B4-BE49-F238E27FC236}">
              <a16:creationId xmlns:a16="http://schemas.microsoft.com/office/drawing/2014/main" id="{A146A579-5E9C-4DA4-B6FF-30C98F7E1A4F}"/>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8" name="テキスト ボックス 587">
          <a:extLst>
            <a:ext uri="{FF2B5EF4-FFF2-40B4-BE49-F238E27FC236}">
              <a16:creationId xmlns:a16="http://schemas.microsoft.com/office/drawing/2014/main" id="{69F8E295-06D9-478E-B15A-A0EBEC8DF200}"/>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9" name="テキスト ボックス 588">
          <a:extLst>
            <a:ext uri="{FF2B5EF4-FFF2-40B4-BE49-F238E27FC236}">
              <a16:creationId xmlns:a16="http://schemas.microsoft.com/office/drawing/2014/main" id="{E1F537BF-4D62-49DF-8A8D-633CC261F6E4}"/>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0" name="テキスト ボックス 589">
          <a:extLst>
            <a:ext uri="{FF2B5EF4-FFF2-40B4-BE49-F238E27FC236}">
              <a16:creationId xmlns:a16="http://schemas.microsoft.com/office/drawing/2014/main" id="{D1464A1C-28A6-4DC8-98B0-BC4BE18221EB}"/>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1" name="テキスト ボックス 590">
          <a:extLst>
            <a:ext uri="{FF2B5EF4-FFF2-40B4-BE49-F238E27FC236}">
              <a16:creationId xmlns:a16="http://schemas.microsoft.com/office/drawing/2014/main" id="{B8D0184C-AD73-4690-8B33-1752BF9821D1}"/>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2" name="テキスト ボックス 591">
          <a:extLst>
            <a:ext uri="{FF2B5EF4-FFF2-40B4-BE49-F238E27FC236}">
              <a16:creationId xmlns:a16="http://schemas.microsoft.com/office/drawing/2014/main" id="{417E8401-E663-4A5F-95FA-0D61434B97FC}"/>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3" name="テキスト ボックス 592">
          <a:extLst>
            <a:ext uri="{FF2B5EF4-FFF2-40B4-BE49-F238E27FC236}">
              <a16:creationId xmlns:a16="http://schemas.microsoft.com/office/drawing/2014/main" id="{5621A908-55FA-4792-A72F-F44F47A6A766}"/>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4" name="テキスト ボックス 593">
          <a:extLst>
            <a:ext uri="{FF2B5EF4-FFF2-40B4-BE49-F238E27FC236}">
              <a16:creationId xmlns:a16="http://schemas.microsoft.com/office/drawing/2014/main" id="{2C5423FE-35DA-47D4-9CB4-F214084C6522}"/>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5" name="テキスト ボックス 594">
          <a:extLst>
            <a:ext uri="{FF2B5EF4-FFF2-40B4-BE49-F238E27FC236}">
              <a16:creationId xmlns:a16="http://schemas.microsoft.com/office/drawing/2014/main" id="{30AC6213-5A34-49FF-BFBC-9F94C529DDB0}"/>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6" name="テキスト ボックス 595">
          <a:extLst>
            <a:ext uri="{FF2B5EF4-FFF2-40B4-BE49-F238E27FC236}">
              <a16:creationId xmlns:a16="http://schemas.microsoft.com/office/drawing/2014/main" id="{E953644B-4DC1-4E3C-8E3B-C388162CF464}"/>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7" name="テキスト ボックス 596">
          <a:extLst>
            <a:ext uri="{FF2B5EF4-FFF2-40B4-BE49-F238E27FC236}">
              <a16:creationId xmlns:a16="http://schemas.microsoft.com/office/drawing/2014/main" id="{CDE73CA4-0472-40A1-B9D6-2C76DE8B4557}"/>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8" name="テキスト ボックス 597">
          <a:extLst>
            <a:ext uri="{FF2B5EF4-FFF2-40B4-BE49-F238E27FC236}">
              <a16:creationId xmlns:a16="http://schemas.microsoft.com/office/drawing/2014/main" id="{FDD6A7DF-A9EE-4379-AEB3-801F49AF9229}"/>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9" name="テキスト ボックス 598">
          <a:extLst>
            <a:ext uri="{FF2B5EF4-FFF2-40B4-BE49-F238E27FC236}">
              <a16:creationId xmlns:a16="http://schemas.microsoft.com/office/drawing/2014/main" id="{0992122A-1020-41C0-B203-E13D6269A193}"/>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0" name="テキスト ボックス 599">
          <a:extLst>
            <a:ext uri="{FF2B5EF4-FFF2-40B4-BE49-F238E27FC236}">
              <a16:creationId xmlns:a16="http://schemas.microsoft.com/office/drawing/2014/main" id="{0DC85733-BE09-4312-9D70-BB002841A3A1}"/>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1" name="テキスト ボックス 600">
          <a:extLst>
            <a:ext uri="{FF2B5EF4-FFF2-40B4-BE49-F238E27FC236}">
              <a16:creationId xmlns:a16="http://schemas.microsoft.com/office/drawing/2014/main" id="{3202A58D-5AA0-4C91-B572-2203638BFAD3}"/>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2" name="テキスト ボックス 601">
          <a:extLst>
            <a:ext uri="{FF2B5EF4-FFF2-40B4-BE49-F238E27FC236}">
              <a16:creationId xmlns:a16="http://schemas.microsoft.com/office/drawing/2014/main" id="{ED6C141B-4FAE-4306-8C9D-5BA2AD23A64F}"/>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3" name="テキスト ボックス 602">
          <a:extLst>
            <a:ext uri="{FF2B5EF4-FFF2-40B4-BE49-F238E27FC236}">
              <a16:creationId xmlns:a16="http://schemas.microsoft.com/office/drawing/2014/main" id="{2E0894A0-3D12-4421-B86A-8EB9A4202C9B}"/>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4" name="テキスト ボックス 603">
          <a:extLst>
            <a:ext uri="{FF2B5EF4-FFF2-40B4-BE49-F238E27FC236}">
              <a16:creationId xmlns:a16="http://schemas.microsoft.com/office/drawing/2014/main" id="{B6AD5DD3-4B11-48A1-A90F-0583032E1477}"/>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5" name="テキスト ボックス 604">
          <a:extLst>
            <a:ext uri="{FF2B5EF4-FFF2-40B4-BE49-F238E27FC236}">
              <a16:creationId xmlns:a16="http://schemas.microsoft.com/office/drawing/2014/main" id="{BD80A19E-5C05-4605-94DB-CEFB226644A6}"/>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6" name="テキスト ボックス 605">
          <a:extLst>
            <a:ext uri="{FF2B5EF4-FFF2-40B4-BE49-F238E27FC236}">
              <a16:creationId xmlns:a16="http://schemas.microsoft.com/office/drawing/2014/main" id="{09FE27C1-023E-4188-A9CC-9850EDE6E770}"/>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7" name="テキスト ボックス 606">
          <a:extLst>
            <a:ext uri="{FF2B5EF4-FFF2-40B4-BE49-F238E27FC236}">
              <a16:creationId xmlns:a16="http://schemas.microsoft.com/office/drawing/2014/main" id="{67F07F6D-D449-416A-B5B9-43013AD392A0}"/>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8" name="テキスト ボックス 607">
          <a:extLst>
            <a:ext uri="{FF2B5EF4-FFF2-40B4-BE49-F238E27FC236}">
              <a16:creationId xmlns:a16="http://schemas.microsoft.com/office/drawing/2014/main" id="{2EDCDA87-B8E4-4ECD-A416-4187B6DC5204}"/>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9" name="テキスト ボックス 608">
          <a:extLst>
            <a:ext uri="{FF2B5EF4-FFF2-40B4-BE49-F238E27FC236}">
              <a16:creationId xmlns:a16="http://schemas.microsoft.com/office/drawing/2014/main" id="{D6AEE445-FC3E-4D69-8701-617293FE289A}"/>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0" name="テキスト ボックス 609">
          <a:extLst>
            <a:ext uri="{FF2B5EF4-FFF2-40B4-BE49-F238E27FC236}">
              <a16:creationId xmlns:a16="http://schemas.microsoft.com/office/drawing/2014/main" id="{DCA0B486-51DB-47C2-84C7-E06DFC4F5E16}"/>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1" name="テキスト ボックス 610">
          <a:extLst>
            <a:ext uri="{FF2B5EF4-FFF2-40B4-BE49-F238E27FC236}">
              <a16:creationId xmlns:a16="http://schemas.microsoft.com/office/drawing/2014/main" id="{1C0459A9-3165-4134-9B68-0A4446D3F7E2}"/>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2" name="テキスト ボックス 611">
          <a:extLst>
            <a:ext uri="{FF2B5EF4-FFF2-40B4-BE49-F238E27FC236}">
              <a16:creationId xmlns:a16="http://schemas.microsoft.com/office/drawing/2014/main" id="{354E0D0E-81CD-4DFC-BF3D-02BB48648A08}"/>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3" name="テキスト ボックス 612">
          <a:extLst>
            <a:ext uri="{FF2B5EF4-FFF2-40B4-BE49-F238E27FC236}">
              <a16:creationId xmlns:a16="http://schemas.microsoft.com/office/drawing/2014/main" id="{80CA1F73-3844-4D99-9877-BABD8DA281A9}"/>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4" name="テキスト ボックス 613">
          <a:extLst>
            <a:ext uri="{FF2B5EF4-FFF2-40B4-BE49-F238E27FC236}">
              <a16:creationId xmlns:a16="http://schemas.microsoft.com/office/drawing/2014/main" id="{EC59A9D3-8A21-4741-AF29-EF3804267929}"/>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5" name="テキスト ボックス 614">
          <a:extLst>
            <a:ext uri="{FF2B5EF4-FFF2-40B4-BE49-F238E27FC236}">
              <a16:creationId xmlns:a16="http://schemas.microsoft.com/office/drawing/2014/main" id="{67A71425-4661-452E-BEDA-633CC6007549}"/>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6" name="テキスト ボックス 615">
          <a:extLst>
            <a:ext uri="{FF2B5EF4-FFF2-40B4-BE49-F238E27FC236}">
              <a16:creationId xmlns:a16="http://schemas.microsoft.com/office/drawing/2014/main" id="{ACD903B6-B9EF-4778-9163-5BB715889A3B}"/>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7" name="テキスト ボックス 616">
          <a:extLst>
            <a:ext uri="{FF2B5EF4-FFF2-40B4-BE49-F238E27FC236}">
              <a16:creationId xmlns:a16="http://schemas.microsoft.com/office/drawing/2014/main" id="{D973F7E7-C0EB-4127-8F20-927DCBCFD46A}"/>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8" name="テキスト ボックス 617">
          <a:extLst>
            <a:ext uri="{FF2B5EF4-FFF2-40B4-BE49-F238E27FC236}">
              <a16:creationId xmlns:a16="http://schemas.microsoft.com/office/drawing/2014/main" id="{2A3A3633-E336-4817-BDD1-B015934605EC}"/>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9" name="テキスト ボックス 618">
          <a:extLst>
            <a:ext uri="{FF2B5EF4-FFF2-40B4-BE49-F238E27FC236}">
              <a16:creationId xmlns:a16="http://schemas.microsoft.com/office/drawing/2014/main" id="{94426EFE-BB94-49BC-8953-B78538439C35}"/>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0" name="テキスト ボックス 619">
          <a:extLst>
            <a:ext uri="{FF2B5EF4-FFF2-40B4-BE49-F238E27FC236}">
              <a16:creationId xmlns:a16="http://schemas.microsoft.com/office/drawing/2014/main" id="{7229F965-BB7D-470A-AAEA-0001178E24A1}"/>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1" name="テキスト ボックス 620">
          <a:extLst>
            <a:ext uri="{FF2B5EF4-FFF2-40B4-BE49-F238E27FC236}">
              <a16:creationId xmlns:a16="http://schemas.microsoft.com/office/drawing/2014/main" id="{52EBEAE9-3979-4AA9-8385-9C0014B7E5F3}"/>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2" name="テキスト ボックス 621">
          <a:extLst>
            <a:ext uri="{FF2B5EF4-FFF2-40B4-BE49-F238E27FC236}">
              <a16:creationId xmlns:a16="http://schemas.microsoft.com/office/drawing/2014/main" id="{DF12186B-7F4B-4E04-AA1A-5DB45958928C}"/>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3" name="テキスト ボックス 622">
          <a:extLst>
            <a:ext uri="{FF2B5EF4-FFF2-40B4-BE49-F238E27FC236}">
              <a16:creationId xmlns:a16="http://schemas.microsoft.com/office/drawing/2014/main" id="{C4B523B5-978B-4C84-812F-D09C9903C5A4}"/>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4" name="テキスト ボックス 623">
          <a:extLst>
            <a:ext uri="{FF2B5EF4-FFF2-40B4-BE49-F238E27FC236}">
              <a16:creationId xmlns:a16="http://schemas.microsoft.com/office/drawing/2014/main" id="{34C09890-DD56-42B2-A881-D95F14C03D45}"/>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5" name="テキスト ボックス 624">
          <a:extLst>
            <a:ext uri="{FF2B5EF4-FFF2-40B4-BE49-F238E27FC236}">
              <a16:creationId xmlns:a16="http://schemas.microsoft.com/office/drawing/2014/main" id="{E4117C69-5C07-4012-858A-0CF3EA455145}"/>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6" name="テキスト ボックス 625">
          <a:extLst>
            <a:ext uri="{FF2B5EF4-FFF2-40B4-BE49-F238E27FC236}">
              <a16:creationId xmlns:a16="http://schemas.microsoft.com/office/drawing/2014/main" id="{07890A32-4F20-4A03-B0DB-5082822AD736}"/>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7" name="テキスト ボックス 626">
          <a:extLst>
            <a:ext uri="{FF2B5EF4-FFF2-40B4-BE49-F238E27FC236}">
              <a16:creationId xmlns:a16="http://schemas.microsoft.com/office/drawing/2014/main" id="{96912759-02A3-4A9D-85ED-E7B26837DA07}"/>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8" name="テキスト ボックス 627">
          <a:extLst>
            <a:ext uri="{FF2B5EF4-FFF2-40B4-BE49-F238E27FC236}">
              <a16:creationId xmlns:a16="http://schemas.microsoft.com/office/drawing/2014/main" id="{B5BADDBE-F62A-434F-80EF-D65D2C31E484}"/>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9" name="テキスト ボックス 628">
          <a:extLst>
            <a:ext uri="{FF2B5EF4-FFF2-40B4-BE49-F238E27FC236}">
              <a16:creationId xmlns:a16="http://schemas.microsoft.com/office/drawing/2014/main" id="{C43EF13C-F1B2-4F45-BE76-E29AC15C5F0F}"/>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0" name="テキスト ボックス 629">
          <a:extLst>
            <a:ext uri="{FF2B5EF4-FFF2-40B4-BE49-F238E27FC236}">
              <a16:creationId xmlns:a16="http://schemas.microsoft.com/office/drawing/2014/main" id="{E391BBF4-B85A-4505-81FF-0E3EBA294131}"/>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1" name="テキスト ボックス 630">
          <a:extLst>
            <a:ext uri="{FF2B5EF4-FFF2-40B4-BE49-F238E27FC236}">
              <a16:creationId xmlns:a16="http://schemas.microsoft.com/office/drawing/2014/main" id="{2045F663-6E1D-4665-AB46-39009AD6EC36}"/>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2" name="テキスト ボックス 631">
          <a:extLst>
            <a:ext uri="{FF2B5EF4-FFF2-40B4-BE49-F238E27FC236}">
              <a16:creationId xmlns:a16="http://schemas.microsoft.com/office/drawing/2014/main" id="{D9C57E31-263E-4B32-89B0-C0F3960CB241}"/>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3" name="テキスト ボックス 632">
          <a:extLst>
            <a:ext uri="{FF2B5EF4-FFF2-40B4-BE49-F238E27FC236}">
              <a16:creationId xmlns:a16="http://schemas.microsoft.com/office/drawing/2014/main" id="{F701C4D4-CA0A-4763-A715-5840376BADEC}"/>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4" name="テキスト ボックス 633">
          <a:extLst>
            <a:ext uri="{FF2B5EF4-FFF2-40B4-BE49-F238E27FC236}">
              <a16:creationId xmlns:a16="http://schemas.microsoft.com/office/drawing/2014/main" id="{53CCA3C7-A131-4160-98AC-279358C2783F}"/>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5" name="テキスト ボックス 634">
          <a:extLst>
            <a:ext uri="{FF2B5EF4-FFF2-40B4-BE49-F238E27FC236}">
              <a16:creationId xmlns:a16="http://schemas.microsoft.com/office/drawing/2014/main" id="{D09EA7EC-903C-447C-81C3-3EBAC5B953D4}"/>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6" name="テキスト ボックス 635">
          <a:extLst>
            <a:ext uri="{FF2B5EF4-FFF2-40B4-BE49-F238E27FC236}">
              <a16:creationId xmlns:a16="http://schemas.microsoft.com/office/drawing/2014/main" id="{37C2643B-6881-4E2B-BF50-A36DEC34F27D}"/>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7" name="テキスト ボックス 636">
          <a:extLst>
            <a:ext uri="{FF2B5EF4-FFF2-40B4-BE49-F238E27FC236}">
              <a16:creationId xmlns:a16="http://schemas.microsoft.com/office/drawing/2014/main" id="{01E3B7C0-F634-456B-9439-353BF22B7442}"/>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8" name="テキスト ボックス 637">
          <a:extLst>
            <a:ext uri="{FF2B5EF4-FFF2-40B4-BE49-F238E27FC236}">
              <a16:creationId xmlns:a16="http://schemas.microsoft.com/office/drawing/2014/main" id="{03B4CD69-1225-4CCD-8DD7-702830E86B0A}"/>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9" name="テキスト ボックス 638">
          <a:extLst>
            <a:ext uri="{FF2B5EF4-FFF2-40B4-BE49-F238E27FC236}">
              <a16:creationId xmlns:a16="http://schemas.microsoft.com/office/drawing/2014/main" id="{B509427E-F796-4D2F-9956-EB8D13512CD5}"/>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0" name="テキスト ボックス 639">
          <a:extLst>
            <a:ext uri="{FF2B5EF4-FFF2-40B4-BE49-F238E27FC236}">
              <a16:creationId xmlns:a16="http://schemas.microsoft.com/office/drawing/2014/main" id="{6425774F-58D6-4E51-B078-FDB5091486DE}"/>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1" name="テキスト ボックス 640">
          <a:extLst>
            <a:ext uri="{FF2B5EF4-FFF2-40B4-BE49-F238E27FC236}">
              <a16:creationId xmlns:a16="http://schemas.microsoft.com/office/drawing/2014/main" id="{0AD7AB4A-6CB2-4286-80F1-D47B558F8872}"/>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2" name="テキスト ボックス 641">
          <a:extLst>
            <a:ext uri="{FF2B5EF4-FFF2-40B4-BE49-F238E27FC236}">
              <a16:creationId xmlns:a16="http://schemas.microsoft.com/office/drawing/2014/main" id="{BBCC6364-DDDE-4497-9CBB-E175909C2120}"/>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3" name="テキスト ボックス 642">
          <a:extLst>
            <a:ext uri="{FF2B5EF4-FFF2-40B4-BE49-F238E27FC236}">
              <a16:creationId xmlns:a16="http://schemas.microsoft.com/office/drawing/2014/main" id="{4B5947AA-80B7-4366-8A00-B331FC5C30FE}"/>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4" name="テキスト ボックス 643">
          <a:extLst>
            <a:ext uri="{FF2B5EF4-FFF2-40B4-BE49-F238E27FC236}">
              <a16:creationId xmlns:a16="http://schemas.microsoft.com/office/drawing/2014/main" id="{63FAAE86-7892-48FC-9030-9855FBB214F2}"/>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5" name="テキスト ボックス 644">
          <a:extLst>
            <a:ext uri="{FF2B5EF4-FFF2-40B4-BE49-F238E27FC236}">
              <a16:creationId xmlns:a16="http://schemas.microsoft.com/office/drawing/2014/main" id="{7FC9517A-7520-46C1-B3AC-82F235DFBA4F}"/>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6" name="テキスト ボックス 645">
          <a:extLst>
            <a:ext uri="{FF2B5EF4-FFF2-40B4-BE49-F238E27FC236}">
              <a16:creationId xmlns:a16="http://schemas.microsoft.com/office/drawing/2014/main" id="{2E183B73-EA7D-4B08-B4D8-B0308F5DCABD}"/>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7" name="テキスト ボックス 646">
          <a:extLst>
            <a:ext uri="{FF2B5EF4-FFF2-40B4-BE49-F238E27FC236}">
              <a16:creationId xmlns:a16="http://schemas.microsoft.com/office/drawing/2014/main" id="{32FB7B34-B861-402B-97B8-D8C926347FAC}"/>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8" name="テキスト ボックス 647">
          <a:extLst>
            <a:ext uri="{FF2B5EF4-FFF2-40B4-BE49-F238E27FC236}">
              <a16:creationId xmlns:a16="http://schemas.microsoft.com/office/drawing/2014/main" id="{E0E7F759-6354-4ACE-870A-088D02743077}"/>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9" name="テキスト ボックス 648">
          <a:extLst>
            <a:ext uri="{FF2B5EF4-FFF2-40B4-BE49-F238E27FC236}">
              <a16:creationId xmlns:a16="http://schemas.microsoft.com/office/drawing/2014/main" id="{05508D19-7055-4F50-AB00-A3D8E0FFA853}"/>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0" name="テキスト ボックス 649">
          <a:extLst>
            <a:ext uri="{FF2B5EF4-FFF2-40B4-BE49-F238E27FC236}">
              <a16:creationId xmlns:a16="http://schemas.microsoft.com/office/drawing/2014/main" id="{D5207D25-BB7D-4249-827B-0C9230F6C04A}"/>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1" name="テキスト ボックス 650">
          <a:extLst>
            <a:ext uri="{FF2B5EF4-FFF2-40B4-BE49-F238E27FC236}">
              <a16:creationId xmlns:a16="http://schemas.microsoft.com/office/drawing/2014/main" id="{69D8004D-D25E-46F2-B1FF-4EA9E424A3FF}"/>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2" name="テキスト ボックス 651">
          <a:extLst>
            <a:ext uri="{FF2B5EF4-FFF2-40B4-BE49-F238E27FC236}">
              <a16:creationId xmlns:a16="http://schemas.microsoft.com/office/drawing/2014/main" id="{EB03C2DD-F346-4B24-83CE-4DE290A8D347}"/>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3" name="テキスト ボックス 652">
          <a:extLst>
            <a:ext uri="{FF2B5EF4-FFF2-40B4-BE49-F238E27FC236}">
              <a16:creationId xmlns:a16="http://schemas.microsoft.com/office/drawing/2014/main" id="{DE8BBCF8-C3D5-4E44-92BB-E4A45BBD43B5}"/>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4" name="テキスト ボックス 653">
          <a:extLst>
            <a:ext uri="{FF2B5EF4-FFF2-40B4-BE49-F238E27FC236}">
              <a16:creationId xmlns:a16="http://schemas.microsoft.com/office/drawing/2014/main" id="{AE25F717-7F0F-456B-B30A-74054D2F0EDC}"/>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5" name="テキスト ボックス 654">
          <a:extLst>
            <a:ext uri="{FF2B5EF4-FFF2-40B4-BE49-F238E27FC236}">
              <a16:creationId xmlns:a16="http://schemas.microsoft.com/office/drawing/2014/main" id="{880270A6-AE2A-4592-B17B-B49CD58E01BB}"/>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6" name="テキスト ボックス 655">
          <a:extLst>
            <a:ext uri="{FF2B5EF4-FFF2-40B4-BE49-F238E27FC236}">
              <a16:creationId xmlns:a16="http://schemas.microsoft.com/office/drawing/2014/main" id="{08836979-1988-40E3-B959-5945EFE92B44}"/>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7" name="テキスト ボックス 656">
          <a:extLst>
            <a:ext uri="{FF2B5EF4-FFF2-40B4-BE49-F238E27FC236}">
              <a16:creationId xmlns:a16="http://schemas.microsoft.com/office/drawing/2014/main" id="{0D513841-AA04-4EA0-A4D4-01E556F7D1F3}"/>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8" name="テキスト ボックス 657">
          <a:extLst>
            <a:ext uri="{FF2B5EF4-FFF2-40B4-BE49-F238E27FC236}">
              <a16:creationId xmlns:a16="http://schemas.microsoft.com/office/drawing/2014/main" id="{1D80970E-6C60-4494-88AC-1528BB9035E9}"/>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9" name="テキスト ボックス 658">
          <a:extLst>
            <a:ext uri="{FF2B5EF4-FFF2-40B4-BE49-F238E27FC236}">
              <a16:creationId xmlns:a16="http://schemas.microsoft.com/office/drawing/2014/main" id="{4BE87E81-16A1-4897-9E08-B12520BB368F}"/>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0" name="テキスト ボックス 659">
          <a:extLst>
            <a:ext uri="{FF2B5EF4-FFF2-40B4-BE49-F238E27FC236}">
              <a16:creationId xmlns:a16="http://schemas.microsoft.com/office/drawing/2014/main" id="{31F036F6-8E54-4736-AB09-B49A3EF02224}"/>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1" name="テキスト ボックス 660">
          <a:extLst>
            <a:ext uri="{FF2B5EF4-FFF2-40B4-BE49-F238E27FC236}">
              <a16:creationId xmlns:a16="http://schemas.microsoft.com/office/drawing/2014/main" id="{5CB83A54-3FE1-4D8D-B827-1E6D8C9C6612}"/>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2" name="テキスト ボックス 661">
          <a:extLst>
            <a:ext uri="{FF2B5EF4-FFF2-40B4-BE49-F238E27FC236}">
              <a16:creationId xmlns:a16="http://schemas.microsoft.com/office/drawing/2014/main" id="{6D06897E-629C-4DE9-8C79-B34360491052}"/>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3" name="テキスト ボックス 662">
          <a:extLst>
            <a:ext uri="{FF2B5EF4-FFF2-40B4-BE49-F238E27FC236}">
              <a16:creationId xmlns:a16="http://schemas.microsoft.com/office/drawing/2014/main" id="{EEB31A0B-0742-42C2-B697-FDAEBAFAC3B9}"/>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4" name="テキスト ボックス 663">
          <a:extLst>
            <a:ext uri="{FF2B5EF4-FFF2-40B4-BE49-F238E27FC236}">
              <a16:creationId xmlns:a16="http://schemas.microsoft.com/office/drawing/2014/main" id="{12052C62-22B0-4E5F-AECF-1E135C2F86C6}"/>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5" name="テキスト ボックス 664">
          <a:extLst>
            <a:ext uri="{FF2B5EF4-FFF2-40B4-BE49-F238E27FC236}">
              <a16:creationId xmlns:a16="http://schemas.microsoft.com/office/drawing/2014/main" id="{3882265C-C9C1-4CE1-AA63-233D317AE708}"/>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6" name="テキスト ボックス 665">
          <a:extLst>
            <a:ext uri="{FF2B5EF4-FFF2-40B4-BE49-F238E27FC236}">
              <a16:creationId xmlns:a16="http://schemas.microsoft.com/office/drawing/2014/main" id="{4F3FC30E-3C64-4B3C-AA65-CEA6B0399661}"/>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7" name="テキスト ボックス 666">
          <a:extLst>
            <a:ext uri="{FF2B5EF4-FFF2-40B4-BE49-F238E27FC236}">
              <a16:creationId xmlns:a16="http://schemas.microsoft.com/office/drawing/2014/main" id="{27322C5A-B352-404F-8C93-95B77B238504}"/>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8" name="テキスト ボックス 667">
          <a:extLst>
            <a:ext uri="{FF2B5EF4-FFF2-40B4-BE49-F238E27FC236}">
              <a16:creationId xmlns:a16="http://schemas.microsoft.com/office/drawing/2014/main" id="{A63FA547-1B21-4586-9396-DF9AAEDDB19F}"/>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9" name="テキスト ボックス 668">
          <a:extLst>
            <a:ext uri="{FF2B5EF4-FFF2-40B4-BE49-F238E27FC236}">
              <a16:creationId xmlns:a16="http://schemas.microsoft.com/office/drawing/2014/main" id="{71A2BDAC-9D76-4073-BE60-958087C7765D}"/>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0" name="テキスト ボックス 669">
          <a:extLst>
            <a:ext uri="{FF2B5EF4-FFF2-40B4-BE49-F238E27FC236}">
              <a16:creationId xmlns:a16="http://schemas.microsoft.com/office/drawing/2014/main" id="{7B2C5273-DF7B-4387-B47D-010073784DC4}"/>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1" name="テキスト ボックス 670">
          <a:extLst>
            <a:ext uri="{FF2B5EF4-FFF2-40B4-BE49-F238E27FC236}">
              <a16:creationId xmlns:a16="http://schemas.microsoft.com/office/drawing/2014/main" id="{9E814A5C-479B-498B-A21F-DF195DA27404}"/>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2" name="テキスト ボックス 671">
          <a:extLst>
            <a:ext uri="{FF2B5EF4-FFF2-40B4-BE49-F238E27FC236}">
              <a16:creationId xmlns:a16="http://schemas.microsoft.com/office/drawing/2014/main" id="{73F585FC-2A85-46AB-977C-0EA23B8EC3DB}"/>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3" name="テキスト ボックス 672">
          <a:extLst>
            <a:ext uri="{FF2B5EF4-FFF2-40B4-BE49-F238E27FC236}">
              <a16:creationId xmlns:a16="http://schemas.microsoft.com/office/drawing/2014/main" id="{BD9008A4-EBB9-4231-A0C9-E464F5DCABE5}"/>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4" name="テキスト ボックス 673">
          <a:extLst>
            <a:ext uri="{FF2B5EF4-FFF2-40B4-BE49-F238E27FC236}">
              <a16:creationId xmlns:a16="http://schemas.microsoft.com/office/drawing/2014/main" id="{75E221B7-2B63-40B3-B176-DD80A58725CA}"/>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5" name="テキスト ボックス 674">
          <a:extLst>
            <a:ext uri="{FF2B5EF4-FFF2-40B4-BE49-F238E27FC236}">
              <a16:creationId xmlns:a16="http://schemas.microsoft.com/office/drawing/2014/main" id="{65B55123-1AFB-4790-B38B-D36BF15B7928}"/>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6" name="テキスト ボックス 675">
          <a:extLst>
            <a:ext uri="{FF2B5EF4-FFF2-40B4-BE49-F238E27FC236}">
              <a16:creationId xmlns:a16="http://schemas.microsoft.com/office/drawing/2014/main" id="{AD7F7E41-6806-4B6A-ACD9-6D1120E15756}"/>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7" name="テキスト ボックス 676">
          <a:extLst>
            <a:ext uri="{FF2B5EF4-FFF2-40B4-BE49-F238E27FC236}">
              <a16:creationId xmlns:a16="http://schemas.microsoft.com/office/drawing/2014/main" id="{DE798E71-3DBC-4EE1-8B15-4C17B2014740}"/>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8" name="テキスト ボックス 677">
          <a:extLst>
            <a:ext uri="{FF2B5EF4-FFF2-40B4-BE49-F238E27FC236}">
              <a16:creationId xmlns:a16="http://schemas.microsoft.com/office/drawing/2014/main" id="{D509B2F5-9351-4B3E-90A6-216D0E5BD10D}"/>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9" name="テキスト ボックス 678">
          <a:extLst>
            <a:ext uri="{FF2B5EF4-FFF2-40B4-BE49-F238E27FC236}">
              <a16:creationId xmlns:a16="http://schemas.microsoft.com/office/drawing/2014/main" id="{9A67AF76-C78E-4702-9D09-5E77A3C9F272}"/>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0" name="テキスト ボックス 679">
          <a:extLst>
            <a:ext uri="{FF2B5EF4-FFF2-40B4-BE49-F238E27FC236}">
              <a16:creationId xmlns:a16="http://schemas.microsoft.com/office/drawing/2014/main" id="{49F87896-D23B-449C-957E-1822052BA8A6}"/>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1" name="テキスト ボックス 680">
          <a:extLst>
            <a:ext uri="{FF2B5EF4-FFF2-40B4-BE49-F238E27FC236}">
              <a16:creationId xmlns:a16="http://schemas.microsoft.com/office/drawing/2014/main" id="{3EEFB481-8E4F-4196-8F79-DEF71957E892}"/>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2" name="テキスト ボックス 681">
          <a:extLst>
            <a:ext uri="{FF2B5EF4-FFF2-40B4-BE49-F238E27FC236}">
              <a16:creationId xmlns:a16="http://schemas.microsoft.com/office/drawing/2014/main" id="{95EC636F-0892-4FD1-81E3-409EC8DEFFF2}"/>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3" name="テキスト ボックス 682">
          <a:extLst>
            <a:ext uri="{FF2B5EF4-FFF2-40B4-BE49-F238E27FC236}">
              <a16:creationId xmlns:a16="http://schemas.microsoft.com/office/drawing/2014/main" id="{76BC13F1-80A3-48C2-9023-17441EBEE4DE}"/>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4" name="テキスト ボックス 683">
          <a:extLst>
            <a:ext uri="{FF2B5EF4-FFF2-40B4-BE49-F238E27FC236}">
              <a16:creationId xmlns:a16="http://schemas.microsoft.com/office/drawing/2014/main" id="{8793A422-357E-4851-A2C1-0431EE37409C}"/>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5" name="テキスト ボックス 684">
          <a:extLst>
            <a:ext uri="{FF2B5EF4-FFF2-40B4-BE49-F238E27FC236}">
              <a16:creationId xmlns:a16="http://schemas.microsoft.com/office/drawing/2014/main" id="{F8AC02C3-C5BE-4024-B073-B03D2E2192C0}"/>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6" name="テキスト ボックス 685">
          <a:extLst>
            <a:ext uri="{FF2B5EF4-FFF2-40B4-BE49-F238E27FC236}">
              <a16:creationId xmlns:a16="http://schemas.microsoft.com/office/drawing/2014/main" id="{7DF918B3-73B4-4CE8-9C82-107473C3DAE1}"/>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7" name="テキスト ボックス 686">
          <a:extLst>
            <a:ext uri="{FF2B5EF4-FFF2-40B4-BE49-F238E27FC236}">
              <a16:creationId xmlns:a16="http://schemas.microsoft.com/office/drawing/2014/main" id="{F0165BBB-FBF4-4F03-B760-FCCECB78D6A5}"/>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8" name="テキスト ボックス 687">
          <a:extLst>
            <a:ext uri="{FF2B5EF4-FFF2-40B4-BE49-F238E27FC236}">
              <a16:creationId xmlns:a16="http://schemas.microsoft.com/office/drawing/2014/main" id="{0905C291-A64B-4840-A6A9-E5F4F8554FB2}"/>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9" name="テキスト ボックス 688">
          <a:extLst>
            <a:ext uri="{FF2B5EF4-FFF2-40B4-BE49-F238E27FC236}">
              <a16:creationId xmlns:a16="http://schemas.microsoft.com/office/drawing/2014/main" id="{8B719052-7FD9-42D3-B82F-4991B7598AEC}"/>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0" name="テキスト ボックス 689">
          <a:extLst>
            <a:ext uri="{FF2B5EF4-FFF2-40B4-BE49-F238E27FC236}">
              <a16:creationId xmlns:a16="http://schemas.microsoft.com/office/drawing/2014/main" id="{DDC98797-1065-4A6A-AC9D-0181268B64EC}"/>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1" name="テキスト ボックス 690">
          <a:extLst>
            <a:ext uri="{FF2B5EF4-FFF2-40B4-BE49-F238E27FC236}">
              <a16:creationId xmlns:a16="http://schemas.microsoft.com/office/drawing/2014/main" id="{51203274-F730-4BBB-8588-9E7DBD78DFD0}"/>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2" name="テキスト ボックス 691">
          <a:extLst>
            <a:ext uri="{FF2B5EF4-FFF2-40B4-BE49-F238E27FC236}">
              <a16:creationId xmlns:a16="http://schemas.microsoft.com/office/drawing/2014/main" id="{6AB438C9-7F39-46E7-B6AB-0D4073737530}"/>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3" name="テキスト ボックス 692">
          <a:extLst>
            <a:ext uri="{FF2B5EF4-FFF2-40B4-BE49-F238E27FC236}">
              <a16:creationId xmlns:a16="http://schemas.microsoft.com/office/drawing/2014/main" id="{C962F6F7-E9D6-4116-853A-44EC8AC522CE}"/>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4" name="テキスト ボックス 693">
          <a:extLst>
            <a:ext uri="{FF2B5EF4-FFF2-40B4-BE49-F238E27FC236}">
              <a16:creationId xmlns:a16="http://schemas.microsoft.com/office/drawing/2014/main" id="{DFF78E54-A4C3-4F9C-81F6-1C3CE8EBD550}"/>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5" name="テキスト ボックス 694">
          <a:extLst>
            <a:ext uri="{FF2B5EF4-FFF2-40B4-BE49-F238E27FC236}">
              <a16:creationId xmlns:a16="http://schemas.microsoft.com/office/drawing/2014/main" id="{A24F44AA-73CA-4ECB-9AF6-5C5B37B96EAB}"/>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6" name="テキスト ボックス 695">
          <a:extLst>
            <a:ext uri="{FF2B5EF4-FFF2-40B4-BE49-F238E27FC236}">
              <a16:creationId xmlns:a16="http://schemas.microsoft.com/office/drawing/2014/main" id="{E882D60D-4670-4BC7-9CCF-86231E581AA0}"/>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7" name="テキスト ボックス 696">
          <a:extLst>
            <a:ext uri="{FF2B5EF4-FFF2-40B4-BE49-F238E27FC236}">
              <a16:creationId xmlns:a16="http://schemas.microsoft.com/office/drawing/2014/main" id="{60D36538-7095-40E9-89BA-760D362050A9}"/>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8" name="テキスト ボックス 697">
          <a:extLst>
            <a:ext uri="{FF2B5EF4-FFF2-40B4-BE49-F238E27FC236}">
              <a16:creationId xmlns:a16="http://schemas.microsoft.com/office/drawing/2014/main" id="{7D68FECB-3A73-46CC-8150-637607F1D88F}"/>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9" name="テキスト ボックス 698">
          <a:extLst>
            <a:ext uri="{FF2B5EF4-FFF2-40B4-BE49-F238E27FC236}">
              <a16:creationId xmlns:a16="http://schemas.microsoft.com/office/drawing/2014/main" id="{FD651988-17D2-4481-A280-A79BAC7C6C1F}"/>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0" name="テキスト ボックス 699">
          <a:extLst>
            <a:ext uri="{FF2B5EF4-FFF2-40B4-BE49-F238E27FC236}">
              <a16:creationId xmlns:a16="http://schemas.microsoft.com/office/drawing/2014/main" id="{F35BD988-16BF-4FE5-898E-B0F34151F43E}"/>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1" name="テキスト ボックス 700">
          <a:extLst>
            <a:ext uri="{FF2B5EF4-FFF2-40B4-BE49-F238E27FC236}">
              <a16:creationId xmlns:a16="http://schemas.microsoft.com/office/drawing/2014/main" id="{645349E3-2CC6-4760-A785-9AF72853615F}"/>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2" name="テキスト ボックス 701">
          <a:extLst>
            <a:ext uri="{FF2B5EF4-FFF2-40B4-BE49-F238E27FC236}">
              <a16:creationId xmlns:a16="http://schemas.microsoft.com/office/drawing/2014/main" id="{3AF023DD-F367-40DC-8F5E-4EFC394646F2}"/>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3" name="テキスト ボックス 702">
          <a:extLst>
            <a:ext uri="{FF2B5EF4-FFF2-40B4-BE49-F238E27FC236}">
              <a16:creationId xmlns:a16="http://schemas.microsoft.com/office/drawing/2014/main" id="{B88BEA73-E6F6-427A-9929-C27D3FD2F7FD}"/>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4" name="テキスト ボックス 703">
          <a:extLst>
            <a:ext uri="{FF2B5EF4-FFF2-40B4-BE49-F238E27FC236}">
              <a16:creationId xmlns:a16="http://schemas.microsoft.com/office/drawing/2014/main" id="{280D819E-147A-49A3-804E-FB930C57455F}"/>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5" name="テキスト ボックス 704">
          <a:extLst>
            <a:ext uri="{FF2B5EF4-FFF2-40B4-BE49-F238E27FC236}">
              <a16:creationId xmlns:a16="http://schemas.microsoft.com/office/drawing/2014/main" id="{31A303CE-E6C1-46E8-8584-D955A4C13715}"/>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6" name="テキスト ボックス 705">
          <a:extLst>
            <a:ext uri="{FF2B5EF4-FFF2-40B4-BE49-F238E27FC236}">
              <a16:creationId xmlns:a16="http://schemas.microsoft.com/office/drawing/2014/main" id="{DA964FDC-6188-4690-B50D-21017F2650DF}"/>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7" name="テキスト ボックス 706">
          <a:extLst>
            <a:ext uri="{FF2B5EF4-FFF2-40B4-BE49-F238E27FC236}">
              <a16:creationId xmlns:a16="http://schemas.microsoft.com/office/drawing/2014/main" id="{E2242817-8575-433D-96B6-A8553CB5AE3A}"/>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8" name="テキスト ボックス 707">
          <a:extLst>
            <a:ext uri="{FF2B5EF4-FFF2-40B4-BE49-F238E27FC236}">
              <a16:creationId xmlns:a16="http://schemas.microsoft.com/office/drawing/2014/main" id="{97CEAE69-5826-4197-B75F-BED5FB8B7012}"/>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9" name="テキスト ボックス 708">
          <a:extLst>
            <a:ext uri="{FF2B5EF4-FFF2-40B4-BE49-F238E27FC236}">
              <a16:creationId xmlns:a16="http://schemas.microsoft.com/office/drawing/2014/main" id="{60023F1F-8DDF-4DDF-8FD8-95E804E9B3A4}"/>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0" name="テキスト ボックス 709">
          <a:extLst>
            <a:ext uri="{FF2B5EF4-FFF2-40B4-BE49-F238E27FC236}">
              <a16:creationId xmlns:a16="http://schemas.microsoft.com/office/drawing/2014/main" id="{E25724C6-C142-4EF6-9727-C39E346F5740}"/>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1" name="テキスト ボックス 710">
          <a:extLst>
            <a:ext uri="{FF2B5EF4-FFF2-40B4-BE49-F238E27FC236}">
              <a16:creationId xmlns:a16="http://schemas.microsoft.com/office/drawing/2014/main" id="{A11544EA-159D-434B-8A29-13B7DC6590D5}"/>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2" name="テキスト ボックス 711">
          <a:extLst>
            <a:ext uri="{FF2B5EF4-FFF2-40B4-BE49-F238E27FC236}">
              <a16:creationId xmlns:a16="http://schemas.microsoft.com/office/drawing/2014/main" id="{3E1B193B-CCF9-46C0-AECD-127440D6C511}"/>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3" name="テキスト ボックス 712">
          <a:extLst>
            <a:ext uri="{FF2B5EF4-FFF2-40B4-BE49-F238E27FC236}">
              <a16:creationId xmlns:a16="http://schemas.microsoft.com/office/drawing/2014/main" id="{28244FD1-B4B8-4322-894A-23908562C1D6}"/>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4" name="テキスト ボックス 713">
          <a:extLst>
            <a:ext uri="{FF2B5EF4-FFF2-40B4-BE49-F238E27FC236}">
              <a16:creationId xmlns:a16="http://schemas.microsoft.com/office/drawing/2014/main" id="{EAF63C2B-27B2-498E-8FAD-92FD3D29A442}"/>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5" name="テキスト ボックス 714">
          <a:extLst>
            <a:ext uri="{FF2B5EF4-FFF2-40B4-BE49-F238E27FC236}">
              <a16:creationId xmlns:a16="http://schemas.microsoft.com/office/drawing/2014/main" id="{0C0F6D9B-334D-4460-AA68-E678F40B0887}"/>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F2E9C3E1-1B3F-4D4E-BA24-DA376F7F7FD8}"/>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980AF2CE-AD09-4E34-B9A6-9F8C4D6AD207}"/>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8" name="テキスト ボックス 717">
          <a:extLst>
            <a:ext uri="{FF2B5EF4-FFF2-40B4-BE49-F238E27FC236}">
              <a16:creationId xmlns:a16="http://schemas.microsoft.com/office/drawing/2014/main" id="{27461FFA-BD50-4E9A-856C-B2AC8DC19772}"/>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9" name="テキスト ボックス 718">
          <a:extLst>
            <a:ext uri="{FF2B5EF4-FFF2-40B4-BE49-F238E27FC236}">
              <a16:creationId xmlns:a16="http://schemas.microsoft.com/office/drawing/2014/main" id="{59997B23-DDF6-4BD6-8411-E678CF9F0B2B}"/>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0" name="テキスト ボックス 719">
          <a:extLst>
            <a:ext uri="{FF2B5EF4-FFF2-40B4-BE49-F238E27FC236}">
              <a16:creationId xmlns:a16="http://schemas.microsoft.com/office/drawing/2014/main" id="{2B8AE4F0-7923-4EC1-BBC5-44FB2CA1EB0D}"/>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1" name="テキスト ボックス 720">
          <a:extLst>
            <a:ext uri="{FF2B5EF4-FFF2-40B4-BE49-F238E27FC236}">
              <a16:creationId xmlns:a16="http://schemas.microsoft.com/office/drawing/2014/main" id="{98434CA6-B527-422E-BA02-C2612FDBEC39}"/>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2" name="テキスト ボックス 721">
          <a:extLst>
            <a:ext uri="{FF2B5EF4-FFF2-40B4-BE49-F238E27FC236}">
              <a16:creationId xmlns:a16="http://schemas.microsoft.com/office/drawing/2014/main" id="{02216565-50BB-4122-A584-1DB8F3195DB3}"/>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3" name="テキスト ボックス 722">
          <a:extLst>
            <a:ext uri="{FF2B5EF4-FFF2-40B4-BE49-F238E27FC236}">
              <a16:creationId xmlns:a16="http://schemas.microsoft.com/office/drawing/2014/main" id="{35762FD6-0209-4DCC-B583-64FFA029A0AF}"/>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4" name="テキスト ボックス 723">
          <a:extLst>
            <a:ext uri="{FF2B5EF4-FFF2-40B4-BE49-F238E27FC236}">
              <a16:creationId xmlns:a16="http://schemas.microsoft.com/office/drawing/2014/main" id="{780EA26D-6AE1-445D-857A-4A13641A322C}"/>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5" name="テキスト ボックス 724">
          <a:extLst>
            <a:ext uri="{FF2B5EF4-FFF2-40B4-BE49-F238E27FC236}">
              <a16:creationId xmlns:a16="http://schemas.microsoft.com/office/drawing/2014/main" id="{EC622AF8-8AD4-4585-9F68-46FD3E9D5412}"/>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6" name="テキスト ボックス 725">
          <a:extLst>
            <a:ext uri="{FF2B5EF4-FFF2-40B4-BE49-F238E27FC236}">
              <a16:creationId xmlns:a16="http://schemas.microsoft.com/office/drawing/2014/main" id="{F33B3B38-A6E2-4702-A0DF-3F5300F6AC5F}"/>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7" name="テキスト ボックス 726">
          <a:extLst>
            <a:ext uri="{FF2B5EF4-FFF2-40B4-BE49-F238E27FC236}">
              <a16:creationId xmlns:a16="http://schemas.microsoft.com/office/drawing/2014/main" id="{BEBA08FC-DC00-4EF8-A4AB-BBD3CE144F69}"/>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8" name="テキスト ボックス 727">
          <a:extLst>
            <a:ext uri="{FF2B5EF4-FFF2-40B4-BE49-F238E27FC236}">
              <a16:creationId xmlns:a16="http://schemas.microsoft.com/office/drawing/2014/main" id="{426A5353-41EA-46C3-9A6D-06029E90A490}"/>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9" name="テキスト ボックス 728">
          <a:extLst>
            <a:ext uri="{FF2B5EF4-FFF2-40B4-BE49-F238E27FC236}">
              <a16:creationId xmlns:a16="http://schemas.microsoft.com/office/drawing/2014/main" id="{D0AF3F47-189F-4224-8A42-3D7EBBE3AC12}"/>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0" name="テキスト ボックス 729">
          <a:extLst>
            <a:ext uri="{FF2B5EF4-FFF2-40B4-BE49-F238E27FC236}">
              <a16:creationId xmlns:a16="http://schemas.microsoft.com/office/drawing/2014/main" id="{1C7064FA-BE36-4807-80D0-4FB6CC92E5D0}"/>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1" name="テキスト ボックス 730">
          <a:extLst>
            <a:ext uri="{FF2B5EF4-FFF2-40B4-BE49-F238E27FC236}">
              <a16:creationId xmlns:a16="http://schemas.microsoft.com/office/drawing/2014/main" id="{B6A8E18C-6111-4C68-A7F9-CA5B92C89452}"/>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2" name="テキスト ボックス 731">
          <a:extLst>
            <a:ext uri="{FF2B5EF4-FFF2-40B4-BE49-F238E27FC236}">
              <a16:creationId xmlns:a16="http://schemas.microsoft.com/office/drawing/2014/main" id="{18093EAB-0F15-4F13-91E7-B80261B98307}"/>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3" name="テキスト ボックス 732">
          <a:extLst>
            <a:ext uri="{FF2B5EF4-FFF2-40B4-BE49-F238E27FC236}">
              <a16:creationId xmlns:a16="http://schemas.microsoft.com/office/drawing/2014/main" id="{069ACDD0-FBEB-4DB6-BF17-8BA131E5E6F1}"/>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4" name="テキスト ボックス 733">
          <a:extLst>
            <a:ext uri="{FF2B5EF4-FFF2-40B4-BE49-F238E27FC236}">
              <a16:creationId xmlns:a16="http://schemas.microsoft.com/office/drawing/2014/main" id="{40FF9174-E089-4D55-A2E3-E8645D170496}"/>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5" name="テキスト ボックス 734">
          <a:extLst>
            <a:ext uri="{FF2B5EF4-FFF2-40B4-BE49-F238E27FC236}">
              <a16:creationId xmlns:a16="http://schemas.microsoft.com/office/drawing/2014/main" id="{B1C4BE36-2C37-4F6F-B52F-A3718DF87569}"/>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6" name="テキスト ボックス 735">
          <a:extLst>
            <a:ext uri="{FF2B5EF4-FFF2-40B4-BE49-F238E27FC236}">
              <a16:creationId xmlns:a16="http://schemas.microsoft.com/office/drawing/2014/main" id="{8CC67846-1E51-41BD-8558-32A465F68496}"/>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7" name="テキスト ボックス 736">
          <a:extLst>
            <a:ext uri="{FF2B5EF4-FFF2-40B4-BE49-F238E27FC236}">
              <a16:creationId xmlns:a16="http://schemas.microsoft.com/office/drawing/2014/main" id="{C9BF6276-CCB4-465F-B33F-442164787E13}"/>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8" name="テキスト ボックス 737">
          <a:extLst>
            <a:ext uri="{FF2B5EF4-FFF2-40B4-BE49-F238E27FC236}">
              <a16:creationId xmlns:a16="http://schemas.microsoft.com/office/drawing/2014/main" id="{8D4DB9EE-E9C2-4F44-B4BA-940911BFFA3A}"/>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9" name="テキスト ボックス 738">
          <a:extLst>
            <a:ext uri="{FF2B5EF4-FFF2-40B4-BE49-F238E27FC236}">
              <a16:creationId xmlns:a16="http://schemas.microsoft.com/office/drawing/2014/main" id="{0FAB74DD-8FDD-4177-AE1D-92D174A0DDCE}"/>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0" name="テキスト ボックス 739">
          <a:extLst>
            <a:ext uri="{FF2B5EF4-FFF2-40B4-BE49-F238E27FC236}">
              <a16:creationId xmlns:a16="http://schemas.microsoft.com/office/drawing/2014/main" id="{565B547A-67BE-418D-9070-4C5ECFB6ADED}"/>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1" name="テキスト ボックス 740">
          <a:extLst>
            <a:ext uri="{FF2B5EF4-FFF2-40B4-BE49-F238E27FC236}">
              <a16:creationId xmlns:a16="http://schemas.microsoft.com/office/drawing/2014/main" id="{F73D8836-FAAB-457E-8A80-31F1BD864FFC}"/>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2" name="テキスト ボックス 741">
          <a:extLst>
            <a:ext uri="{FF2B5EF4-FFF2-40B4-BE49-F238E27FC236}">
              <a16:creationId xmlns:a16="http://schemas.microsoft.com/office/drawing/2014/main" id="{A7E49704-BE6E-4985-A4B8-F9C189C3F03E}"/>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3" name="テキスト ボックス 742">
          <a:extLst>
            <a:ext uri="{FF2B5EF4-FFF2-40B4-BE49-F238E27FC236}">
              <a16:creationId xmlns:a16="http://schemas.microsoft.com/office/drawing/2014/main" id="{D70B35AB-1E37-4681-A2CE-A62F08B6FC5C}"/>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4" name="テキスト ボックス 743">
          <a:extLst>
            <a:ext uri="{FF2B5EF4-FFF2-40B4-BE49-F238E27FC236}">
              <a16:creationId xmlns:a16="http://schemas.microsoft.com/office/drawing/2014/main" id="{8654C566-746F-40E1-8D57-4B168E8190AC}"/>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5" name="テキスト ボックス 744">
          <a:extLst>
            <a:ext uri="{FF2B5EF4-FFF2-40B4-BE49-F238E27FC236}">
              <a16:creationId xmlns:a16="http://schemas.microsoft.com/office/drawing/2014/main" id="{583BADAC-E886-4897-AB77-94CE3768A2F0}"/>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6" name="テキスト ボックス 745">
          <a:extLst>
            <a:ext uri="{FF2B5EF4-FFF2-40B4-BE49-F238E27FC236}">
              <a16:creationId xmlns:a16="http://schemas.microsoft.com/office/drawing/2014/main" id="{9FB20FE4-B675-4128-8690-E2C88A63E69A}"/>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7" name="テキスト ボックス 746">
          <a:extLst>
            <a:ext uri="{FF2B5EF4-FFF2-40B4-BE49-F238E27FC236}">
              <a16:creationId xmlns:a16="http://schemas.microsoft.com/office/drawing/2014/main" id="{FDD227BB-EE6D-42EC-8149-1D02C29785AE}"/>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8" name="テキスト ボックス 747">
          <a:extLst>
            <a:ext uri="{FF2B5EF4-FFF2-40B4-BE49-F238E27FC236}">
              <a16:creationId xmlns:a16="http://schemas.microsoft.com/office/drawing/2014/main" id="{987A5193-0334-4102-B235-F15BB4FCF9D2}"/>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9" name="テキスト ボックス 748">
          <a:extLst>
            <a:ext uri="{FF2B5EF4-FFF2-40B4-BE49-F238E27FC236}">
              <a16:creationId xmlns:a16="http://schemas.microsoft.com/office/drawing/2014/main" id="{C1FEAFB8-2D6E-4BE6-B70F-83F97F97851D}"/>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0" name="テキスト ボックス 749">
          <a:extLst>
            <a:ext uri="{FF2B5EF4-FFF2-40B4-BE49-F238E27FC236}">
              <a16:creationId xmlns:a16="http://schemas.microsoft.com/office/drawing/2014/main" id="{6259E968-4F7D-45EF-8D43-172C9341FE7D}"/>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1" name="テキスト ボックス 750">
          <a:extLst>
            <a:ext uri="{FF2B5EF4-FFF2-40B4-BE49-F238E27FC236}">
              <a16:creationId xmlns:a16="http://schemas.microsoft.com/office/drawing/2014/main" id="{AE13404C-31FB-4923-82DC-234AF62129E0}"/>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2" name="テキスト ボックス 751">
          <a:extLst>
            <a:ext uri="{FF2B5EF4-FFF2-40B4-BE49-F238E27FC236}">
              <a16:creationId xmlns:a16="http://schemas.microsoft.com/office/drawing/2014/main" id="{EF865F17-CF3F-4FB2-BCE1-0F5DCA925830}"/>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3" name="テキスト ボックス 752">
          <a:extLst>
            <a:ext uri="{FF2B5EF4-FFF2-40B4-BE49-F238E27FC236}">
              <a16:creationId xmlns:a16="http://schemas.microsoft.com/office/drawing/2014/main" id="{E10DE2F1-3AA0-4CCD-A73A-5E9CCB800ABB}"/>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4" name="テキスト ボックス 753">
          <a:extLst>
            <a:ext uri="{FF2B5EF4-FFF2-40B4-BE49-F238E27FC236}">
              <a16:creationId xmlns:a16="http://schemas.microsoft.com/office/drawing/2014/main" id="{1E61D788-FB01-4AFB-B193-B7F41A27E3D8}"/>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5" name="テキスト ボックス 754">
          <a:extLst>
            <a:ext uri="{FF2B5EF4-FFF2-40B4-BE49-F238E27FC236}">
              <a16:creationId xmlns:a16="http://schemas.microsoft.com/office/drawing/2014/main" id="{820E4267-E752-4629-B792-6A009CC32925}"/>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6" name="テキスト ボックス 755">
          <a:extLst>
            <a:ext uri="{FF2B5EF4-FFF2-40B4-BE49-F238E27FC236}">
              <a16:creationId xmlns:a16="http://schemas.microsoft.com/office/drawing/2014/main" id="{53FEC13E-BDB0-4EE5-831E-CF2C895BC879}"/>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7" name="テキスト ボックス 756">
          <a:extLst>
            <a:ext uri="{FF2B5EF4-FFF2-40B4-BE49-F238E27FC236}">
              <a16:creationId xmlns:a16="http://schemas.microsoft.com/office/drawing/2014/main" id="{1733BED2-0848-4D93-BF4B-BC584DBA2506}"/>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8" name="テキスト ボックス 757">
          <a:extLst>
            <a:ext uri="{FF2B5EF4-FFF2-40B4-BE49-F238E27FC236}">
              <a16:creationId xmlns:a16="http://schemas.microsoft.com/office/drawing/2014/main" id="{1D4EA8E5-853A-4F15-9040-A072ED876F3B}"/>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9" name="テキスト ボックス 758">
          <a:extLst>
            <a:ext uri="{FF2B5EF4-FFF2-40B4-BE49-F238E27FC236}">
              <a16:creationId xmlns:a16="http://schemas.microsoft.com/office/drawing/2014/main" id="{E5658E0E-EEB5-49F5-8A5E-D3837B41FDE1}"/>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0" name="テキスト ボックス 759">
          <a:extLst>
            <a:ext uri="{FF2B5EF4-FFF2-40B4-BE49-F238E27FC236}">
              <a16:creationId xmlns:a16="http://schemas.microsoft.com/office/drawing/2014/main" id="{AC971900-EBED-43F2-A708-7A7C819B7CD1}"/>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1" name="テキスト ボックス 760">
          <a:extLst>
            <a:ext uri="{FF2B5EF4-FFF2-40B4-BE49-F238E27FC236}">
              <a16:creationId xmlns:a16="http://schemas.microsoft.com/office/drawing/2014/main" id="{6AA4827A-798A-410A-B384-78F551D141BE}"/>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2" name="テキスト ボックス 761">
          <a:extLst>
            <a:ext uri="{FF2B5EF4-FFF2-40B4-BE49-F238E27FC236}">
              <a16:creationId xmlns:a16="http://schemas.microsoft.com/office/drawing/2014/main" id="{5A5AC051-B5EA-4CA3-AB3C-E11287DBCB48}"/>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3" name="テキスト ボックス 762">
          <a:extLst>
            <a:ext uri="{FF2B5EF4-FFF2-40B4-BE49-F238E27FC236}">
              <a16:creationId xmlns:a16="http://schemas.microsoft.com/office/drawing/2014/main" id="{8C3CE489-6E25-426B-9228-02A879F36681}"/>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4" name="テキスト ボックス 763">
          <a:extLst>
            <a:ext uri="{FF2B5EF4-FFF2-40B4-BE49-F238E27FC236}">
              <a16:creationId xmlns:a16="http://schemas.microsoft.com/office/drawing/2014/main" id="{D52303CC-450D-44DC-9CE6-17EFB281752A}"/>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5" name="テキスト ボックス 764">
          <a:extLst>
            <a:ext uri="{FF2B5EF4-FFF2-40B4-BE49-F238E27FC236}">
              <a16:creationId xmlns:a16="http://schemas.microsoft.com/office/drawing/2014/main" id="{5009D287-C87D-4D41-8EB8-34CE274AA97E}"/>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6" name="テキスト ボックス 765">
          <a:extLst>
            <a:ext uri="{FF2B5EF4-FFF2-40B4-BE49-F238E27FC236}">
              <a16:creationId xmlns:a16="http://schemas.microsoft.com/office/drawing/2014/main" id="{5EFAFDAB-E351-42D6-853F-0D63B3D3A86C}"/>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7" name="テキスト ボックス 766">
          <a:extLst>
            <a:ext uri="{FF2B5EF4-FFF2-40B4-BE49-F238E27FC236}">
              <a16:creationId xmlns:a16="http://schemas.microsoft.com/office/drawing/2014/main" id="{3F7D33A8-4B52-4758-90DE-40C00AB55FEC}"/>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8" name="テキスト ボックス 767">
          <a:extLst>
            <a:ext uri="{FF2B5EF4-FFF2-40B4-BE49-F238E27FC236}">
              <a16:creationId xmlns:a16="http://schemas.microsoft.com/office/drawing/2014/main" id="{98B2BF25-6C02-4FDE-8661-D38D345EC474}"/>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9" name="テキスト ボックス 768">
          <a:extLst>
            <a:ext uri="{FF2B5EF4-FFF2-40B4-BE49-F238E27FC236}">
              <a16:creationId xmlns:a16="http://schemas.microsoft.com/office/drawing/2014/main" id="{F6A310A6-073C-4188-8EF1-135B358F77D0}"/>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top-g.itakyo.or.jp/" TargetMode="External"/><Relationship Id="rId1" Type="http://schemas.openxmlformats.org/officeDocument/2006/relationships/hyperlink" Target="https://webcatalog.lixil.co.jp/iportal/cv.do?c=14832380000&amp;pg=20&amp;v=LXL13001&amp;d=ne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C9AFE-9801-4819-8190-F8CF01337A86}">
  <sheetPr codeName="Sheet19">
    <pageSetUpPr fitToPage="1"/>
  </sheetPr>
  <dimension ref="B1:T82"/>
  <sheetViews>
    <sheetView showGridLines="0" tabSelected="1" zoomScale="85" zoomScaleNormal="85" workbookViewId="0">
      <pane ySplit="3" topLeftCell="A4" activePane="bottomLeft" state="frozen"/>
      <selection pane="bottomLeft" activeCell="B2" sqref="B2"/>
    </sheetView>
  </sheetViews>
  <sheetFormatPr defaultColWidth="9" defaultRowHeight="15.75"/>
  <cols>
    <col min="1" max="1" width="4.625" style="5" customWidth="1"/>
    <col min="2" max="16384" width="9" style="5"/>
  </cols>
  <sheetData>
    <row r="1" spans="2:11" s="1" customFormat="1" ht="18" customHeight="1"/>
    <row r="2" spans="2:11" s="1" customFormat="1" ht="24">
      <c r="B2" s="2" t="s">
        <v>0</v>
      </c>
      <c r="E2" s="3"/>
      <c r="F2" s="123" t="s">
        <v>1</v>
      </c>
      <c r="G2" s="123"/>
      <c r="H2" s="124" t="s">
        <v>2</v>
      </c>
      <c r="I2" s="124"/>
      <c r="J2" s="124" t="s">
        <v>3</v>
      </c>
      <c r="K2" s="124"/>
    </row>
    <row r="3" spans="2:11" s="1" customFormat="1" ht="18" customHeight="1"/>
    <row r="4" spans="2:11" s="4" customFormat="1"/>
    <row r="5" spans="2:11">
      <c r="B5" s="5" t="s">
        <v>4</v>
      </c>
    </row>
    <row r="7" spans="2:11">
      <c r="B7" s="5" t="s">
        <v>5</v>
      </c>
    </row>
    <row r="8" spans="2:11">
      <c r="B8" s="5" t="s">
        <v>6</v>
      </c>
    </row>
    <row r="29" spans="2:20" s="4" customFormat="1"/>
    <row r="30" spans="2:20">
      <c r="B30" s="5" t="s">
        <v>2</v>
      </c>
    </row>
    <row r="31" spans="2:20">
      <c r="T31" s="6"/>
    </row>
    <row r="32" spans="2:20">
      <c r="B32" s="5" t="s">
        <v>7</v>
      </c>
      <c r="T32" s="6"/>
    </row>
    <row r="33" spans="2:20">
      <c r="B33" s="5" t="s">
        <v>8</v>
      </c>
      <c r="T33" s="6"/>
    </row>
    <row r="34" spans="2:20">
      <c r="B34" s="5" t="s">
        <v>9</v>
      </c>
      <c r="T34" s="6"/>
    </row>
    <row r="35" spans="2:20">
      <c r="T35" s="6"/>
    </row>
    <row r="36" spans="2:20">
      <c r="T36" s="6"/>
    </row>
    <row r="37" spans="2:20">
      <c r="T37" s="6"/>
    </row>
    <row r="38" spans="2:20">
      <c r="T38" s="6"/>
    </row>
    <row r="39" spans="2:20">
      <c r="T39" s="6"/>
    </row>
    <row r="40" spans="2:20">
      <c r="T40" s="6"/>
    </row>
    <row r="41" spans="2:20">
      <c r="T41" s="6"/>
    </row>
    <row r="42" spans="2:20">
      <c r="T42" s="6"/>
    </row>
    <row r="43" spans="2:20">
      <c r="T43" s="6"/>
    </row>
    <row r="44" spans="2:20">
      <c r="T44" s="6"/>
    </row>
    <row r="45" spans="2:20">
      <c r="T45" s="6"/>
    </row>
    <row r="46" spans="2:20">
      <c r="T46" s="6"/>
    </row>
    <row r="47" spans="2:20">
      <c r="T47" s="6"/>
    </row>
    <row r="48" spans="2:20">
      <c r="T48" s="6"/>
    </row>
    <row r="49" spans="20:20">
      <c r="T49" s="6"/>
    </row>
    <row r="50" spans="20:20">
      <c r="T50" s="6"/>
    </row>
    <row r="51" spans="20:20">
      <c r="T51" s="6"/>
    </row>
    <row r="52" spans="20:20">
      <c r="T52" s="6"/>
    </row>
    <row r="53" spans="20:20">
      <c r="T53" s="6"/>
    </row>
    <row r="54" spans="20:20">
      <c r="T54" s="6"/>
    </row>
    <row r="55" spans="20:20">
      <c r="T55" s="6"/>
    </row>
    <row r="56" spans="20:20">
      <c r="T56" s="6"/>
    </row>
    <row r="57" spans="20:20">
      <c r="T57" s="6"/>
    </row>
    <row r="58" spans="20:20">
      <c r="T58" s="6"/>
    </row>
    <row r="59" spans="20:20">
      <c r="T59" s="6"/>
    </row>
    <row r="60" spans="20:20">
      <c r="T60" s="6"/>
    </row>
    <row r="61" spans="20:20">
      <c r="T61" s="6"/>
    </row>
    <row r="62" spans="20:20">
      <c r="T62" s="6"/>
    </row>
    <row r="63" spans="20:20">
      <c r="T63" s="6"/>
    </row>
    <row r="64" spans="20:20">
      <c r="T64" s="6"/>
    </row>
    <row r="65" spans="2:20">
      <c r="T65" s="6"/>
    </row>
    <row r="66" spans="2:20">
      <c r="T66" s="6"/>
    </row>
    <row r="67" spans="2:20">
      <c r="T67" s="6"/>
    </row>
    <row r="68" spans="2:20">
      <c r="T68" s="6"/>
    </row>
    <row r="69" spans="2:20">
      <c r="T69" s="6"/>
    </row>
    <row r="70" spans="2:20">
      <c r="T70" s="6"/>
    </row>
    <row r="71" spans="2:20">
      <c r="T71" s="6"/>
    </row>
    <row r="72" spans="2:20">
      <c r="T72" s="6"/>
    </row>
    <row r="73" spans="2:20">
      <c r="T73" s="6"/>
    </row>
    <row r="74" spans="2:20">
      <c r="T74" s="6"/>
    </row>
    <row r="75" spans="2:20">
      <c r="T75" s="6"/>
    </row>
    <row r="76" spans="2:20">
      <c r="T76" s="6"/>
    </row>
    <row r="79" spans="2:20" s="4" customFormat="1"/>
    <row r="80" spans="2:20">
      <c r="B80" s="5" t="s">
        <v>3</v>
      </c>
    </row>
    <row r="82" spans="2:2">
      <c r="B82" s="5" t="s">
        <v>10</v>
      </c>
    </row>
  </sheetData>
  <sheetProtection sheet="1" objects="1" scenarios="1"/>
  <mergeCells count="3">
    <mergeCell ref="F2:G2"/>
    <mergeCell ref="H2:I2"/>
    <mergeCell ref="J2:K2"/>
  </mergeCells>
  <phoneticPr fontId="3"/>
  <hyperlinks>
    <hyperlink ref="F2:G2" location="使い方!B5" display="①対象製品リスト" xr:uid="{EBC0829F-FDED-4C87-9A64-DE260F8BC0B5}"/>
    <hyperlink ref="H2:I2" location="使い方!B30" display="②ガラス一覧" xr:uid="{B3DCB2F6-4574-4695-90B4-8F9D8B310CB4}"/>
    <hyperlink ref="J2:K2" location="使い方!B80" display="③補助額を調べる" xr:uid="{ACD1C9FB-E520-48CE-824C-647686F0BB64}"/>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32E25-0C6B-423B-A7F5-C9B202541889}">
  <sheetPr codeName="Sheet11"/>
  <dimension ref="A1:M1335"/>
  <sheetViews>
    <sheetView showGridLines="0" zoomScale="70" zoomScaleNormal="70" zoomScaleSheetLayoutView="70" zoomScalePageLayoutView="55" workbookViewId="0">
      <pane ySplit="1" topLeftCell="A2" activePane="bottomLeft" state="frozen"/>
      <selection pane="bottomLeft" activeCell="E9" sqref="E9"/>
      <selection activeCell="E9" sqref="E9"/>
    </sheetView>
  </sheetViews>
  <sheetFormatPr defaultColWidth="7.625" defaultRowHeight="15.75"/>
  <cols>
    <col min="1" max="2" width="45.625" style="7" customWidth="1"/>
    <col min="3" max="3" width="7.625" style="7"/>
    <col min="4" max="5" width="45.625" style="7" customWidth="1"/>
    <col min="6" max="6" width="7.625" style="7"/>
    <col min="7" max="7" width="45.625" style="7" customWidth="1"/>
    <col min="8" max="8" width="7.625" style="7"/>
    <col min="9" max="10" width="45.625" style="7" customWidth="1"/>
    <col min="11" max="11" width="7.625" style="7"/>
    <col min="12" max="13" width="45.625" style="7" customWidth="1"/>
    <col min="14" max="14" width="7.625" style="7"/>
    <col min="15" max="15" width="35.75" style="7" customWidth="1"/>
    <col min="16" max="16" width="21.75" style="7" customWidth="1"/>
    <col min="17" max="16384" width="7.625" style="7"/>
  </cols>
  <sheetData>
    <row r="1" spans="1:13" ht="16.5">
      <c r="A1" s="118" t="s">
        <v>1615</v>
      </c>
      <c r="B1" s="119" t="s">
        <v>17</v>
      </c>
      <c r="D1" s="118" t="s">
        <v>1616</v>
      </c>
      <c r="E1" s="119" t="s">
        <v>1617</v>
      </c>
      <c r="G1" s="118" t="s">
        <v>1618</v>
      </c>
      <c r="I1" s="120" t="s">
        <v>1619</v>
      </c>
      <c r="J1" s="121" t="s">
        <v>1617</v>
      </c>
      <c r="L1" s="118" t="s">
        <v>1620</v>
      </c>
      <c r="M1" s="119" t="s">
        <v>1621</v>
      </c>
    </row>
    <row r="2" spans="1:13" s="19" customFormat="1">
      <c r="A2" s="19" t="s">
        <v>1622</v>
      </c>
      <c r="B2" s="19" t="s">
        <v>29</v>
      </c>
      <c r="D2" s="19" t="s">
        <v>1623</v>
      </c>
      <c r="E2" s="19" t="s">
        <v>32</v>
      </c>
      <c r="G2" s="19" t="s">
        <v>26</v>
      </c>
      <c r="L2" s="19" t="s">
        <v>26</v>
      </c>
      <c r="M2" s="19" t="s">
        <v>28</v>
      </c>
    </row>
    <row r="3" spans="1:13" s="19" customFormat="1">
      <c r="A3" s="19" t="s">
        <v>1624</v>
      </c>
      <c r="B3" s="19" t="s">
        <v>70</v>
      </c>
      <c r="D3" s="19" t="s">
        <v>1623</v>
      </c>
      <c r="E3" s="19" t="s">
        <v>49</v>
      </c>
      <c r="L3" s="19" t="s">
        <v>26</v>
      </c>
      <c r="M3" s="19" t="s">
        <v>69</v>
      </c>
    </row>
    <row r="4" spans="1:13" s="19" customFormat="1">
      <c r="A4" s="19" t="s">
        <v>1624</v>
      </c>
      <c r="B4" s="19" t="s">
        <v>88</v>
      </c>
      <c r="D4" s="19" t="s">
        <v>1623</v>
      </c>
      <c r="E4" s="19" t="s">
        <v>60</v>
      </c>
      <c r="L4" s="19" t="s">
        <v>26</v>
      </c>
      <c r="M4" s="19" t="s">
        <v>114</v>
      </c>
    </row>
    <row r="5" spans="1:13" s="19" customFormat="1">
      <c r="A5" s="19" t="s">
        <v>1625</v>
      </c>
      <c r="B5" s="19" t="s">
        <v>70</v>
      </c>
      <c r="D5" s="19" t="s">
        <v>1626</v>
      </c>
      <c r="E5" s="19" t="s">
        <v>49</v>
      </c>
      <c r="L5" s="19" t="s">
        <v>26</v>
      </c>
      <c r="M5" s="19" t="s">
        <v>133</v>
      </c>
    </row>
    <row r="6" spans="1:13" s="19" customFormat="1">
      <c r="A6" s="19" t="s">
        <v>1627</v>
      </c>
      <c r="B6" s="19" t="s">
        <v>29</v>
      </c>
      <c r="D6" s="19" t="s">
        <v>1626</v>
      </c>
      <c r="E6" s="19" t="s">
        <v>60</v>
      </c>
      <c r="L6" s="19" t="s">
        <v>26</v>
      </c>
      <c r="M6" s="19" t="s">
        <v>170</v>
      </c>
    </row>
    <row r="7" spans="1:13" s="19" customFormat="1">
      <c r="A7" s="19" t="s">
        <v>1628</v>
      </c>
      <c r="B7" s="19" t="s">
        <v>29</v>
      </c>
      <c r="D7" s="19" t="s">
        <v>1629</v>
      </c>
      <c r="E7" s="19" t="s">
        <v>32</v>
      </c>
      <c r="L7" s="19" t="s">
        <v>26</v>
      </c>
      <c r="M7" s="19" t="s">
        <v>218</v>
      </c>
    </row>
    <row r="8" spans="1:13" s="19" customFormat="1">
      <c r="A8" s="19" t="s">
        <v>1630</v>
      </c>
      <c r="B8" s="19" t="s">
        <v>70</v>
      </c>
      <c r="D8" s="19" t="s">
        <v>1629</v>
      </c>
      <c r="E8" s="19" t="s">
        <v>49</v>
      </c>
      <c r="L8" s="19" t="s">
        <v>26</v>
      </c>
      <c r="M8" s="19" t="s">
        <v>279</v>
      </c>
    </row>
    <row r="9" spans="1:13" s="19" customFormat="1">
      <c r="A9" s="19" t="s">
        <v>1630</v>
      </c>
      <c r="B9" s="19" t="s">
        <v>88</v>
      </c>
      <c r="D9" s="19" t="s">
        <v>1629</v>
      </c>
      <c r="E9" s="19" t="s">
        <v>60</v>
      </c>
      <c r="L9" s="19" t="s">
        <v>26</v>
      </c>
      <c r="M9" s="19" t="s">
        <v>311</v>
      </c>
    </row>
    <row r="10" spans="1:13" s="19" customFormat="1">
      <c r="A10" s="19" t="s">
        <v>1631</v>
      </c>
      <c r="B10" s="19" t="s">
        <v>70</v>
      </c>
      <c r="D10" s="19" t="s">
        <v>1632</v>
      </c>
      <c r="E10" s="19" t="s">
        <v>49</v>
      </c>
      <c r="L10" s="19" t="s">
        <v>26</v>
      </c>
      <c r="M10" s="19" t="s">
        <v>322</v>
      </c>
    </row>
    <row r="11" spans="1:13" s="19" customFormat="1">
      <c r="A11" s="19" t="s">
        <v>1633</v>
      </c>
      <c r="B11" s="19" t="s">
        <v>29</v>
      </c>
      <c r="D11" s="19" t="s">
        <v>1632</v>
      </c>
      <c r="E11" s="19" t="s">
        <v>60</v>
      </c>
      <c r="L11" s="19" t="s">
        <v>26</v>
      </c>
      <c r="M11" s="19" t="s">
        <v>333</v>
      </c>
    </row>
    <row r="12" spans="1:13">
      <c r="A12" s="19" t="s">
        <v>1634</v>
      </c>
      <c r="B12" s="19" t="s">
        <v>29</v>
      </c>
      <c r="D12" s="19" t="s">
        <v>1635</v>
      </c>
      <c r="E12" s="19" t="s">
        <v>134</v>
      </c>
      <c r="F12" s="19"/>
      <c r="G12" s="19"/>
      <c r="L12" s="7" t="s">
        <v>26</v>
      </c>
      <c r="M12" s="7" t="s">
        <v>348</v>
      </c>
    </row>
    <row r="13" spans="1:13">
      <c r="A13" s="19" t="s">
        <v>1636</v>
      </c>
      <c r="B13" s="19" t="s">
        <v>70</v>
      </c>
      <c r="D13" s="19" t="s">
        <v>1635</v>
      </c>
      <c r="E13" s="19" t="s">
        <v>145</v>
      </c>
      <c r="F13" s="19"/>
      <c r="G13" s="19"/>
      <c r="L13" s="7" t="s">
        <v>26</v>
      </c>
      <c r="M13" s="7" t="s">
        <v>356</v>
      </c>
    </row>
    <row r="14" spans="1:13">
      <c r="A14" s="19" t="s">
        <v>1636</v>
      </c>
      <c r="B14" s="19" t="s">
        <v>88</v>
      </c>
      <c r="D14" s="19" t="s">
        <v>1635</v>
      </c>
      <c r="E14" s="19" t="s">
        <v>154</v>
      </c>
      <c r="F14" s="19"/>
      <c r="G14" s="19"/>
      <c r="L14" s="7" t="s">
        <v>26</v>
      </c>
      <c r="M14" s="7" t="s">
        <v>386</v>
      </c>
    </row>
    <row r="15" spans="1:13">
      <c r="A15" s="19" t="s">
        <v>1637</v>
      </c>
      <c r="B15" s="19" t="s">
        <v>70</v>
      </c>
      <c r="D15" s="19" t="s">
        <v>1635</v>
      </c>
      <c r="E15" s="19" t="s">
        <v>163</v>
      </c>
      <c r="F15" s="19"/>
      <c r="G15" s="19"/>
    </row>
    <row r="16" spans="1:13">
      <c r="A16" s="19" t="s">
        <v>1638</v>
      </c>
      <c r="B16" s="19" t="s">
        <v>29</v>
      </c>
      <c r="D16" s="19" t="s">
        <v>1639</v>
      </c>
      <c r="E16" s="19" t="s">
        <v>171</v>
      </c>
      <c r="F16" s="19"/>
      <c r="G16" s="19"/>
    </row>
    <row r="17" spans="1:7">
      <c r="A17" s="19" t="s">
        <v>1640</v>
      </c>
      <c r="B17" s="19" t="s">
        <v>29</v>
      </c>
      <c r="D17" s="19" t="s">
        <v>1639</v>
      </c>
      <c r="E17" s="19" t="s">
        <v>182</v>
      </c>
      <c r="F17" s="19"/>
      <c r="G17" s="19"/>
    </row>
    <row r="18" spans="1:7">
      <c r="A18" s="19"/>
      <c r="B18" s="19"/>
      <c r="D18" s="19" t="s">
        <v>1639</v>
      </c>
      <c r="E18" s="19" t="s">
        <v>191</v>
      </c>
      <c r="F18" s="19"/>
      <c r="G18" s="19"/>
    </row>
    <row r="19" spans="1:7">
      <c r="A19" s="19"/>
      <c r="B19" s="19"/>
      <c r="D19" s="19" t="s">
        <v>1639</v>
      </c>
      <c r="E19" s="19" t="s">
        <v>198</v>
      </c>
      <c r="F19" s="19"/>
      <c r="G19" s="19"/>
    </row>
    <row r="20" spans="1:7">
      <c r="A20" s="19"/>
      <c r="B20" s="19"/>
      <c r="D20" s="19" t="s">
        <v>1639</v>
      </c>
      <c r="E20" s="19" t="s">
        <v>205</v>
      </c>
      <c r="F20" s="19"/>
      <c r="G20" s="19"/>
    </row>
    <row r="21" spans="1:7">
      <c r="A21" s="19"/>
      <c r="B21" s="19"/>
      <c r="D21" s="19" t="s">
        <v>1639</v>
      </c>
      <c r="E21" s="19" t="s">
        <v>163</v>
      </c>
      <c r="F21" s="19"/>
      <c r="G21" s="19"/>
    </row>
    <row r="22" spans="1:7">
      <c r="A22" s="19"/>
      <c r="B22" s="19"/>
      <c r="D22" s="19" t="s">
        <v>1641</v>
      </c>
      <c r="E22" s="19" t="s">
        <v>49</v>
      </c>
      <c r="F22" s="19"/>
      <c r="G22" s="19"/>
    </row>
    <row r="23" spans="1:7">
      <c r="A23" s="19"/>
      <c r="B23" s="19"/>
      <c r="D23" s="19" t="s">
        <v>1641</v>
      </c>
      <c r="E23" s="19" t="s">
        <v>228</v>
      </c>
      <c r="F23" s="19"/>
      <c r="G23" s="19"/>
    </row>
    <row r="24" spans="1:7">
      <c r="A24" s="19"/>
      <c r="B24" s="19"/>
      <c r="D24" s="19" t="s">
        <v>1641</v>
      </c>
      <c r="E24" s="19" t="s">
        <v>154</v>
      </c>
      <c r="F24" s="19"/>
      <c r="G24" s="19"/>
    </row>
    <row r="25" spans="1:7">
      <c r="A25" s="19"/>
      <c r="B25" s="19"/>
      <c r="D25" s="19" t="s">
        <v>1641</v>
      </c>
      <c r="E25" s="19" t="s">
        <v>163</v>
      </c>
      <c r="F25" s="19"/>
      <c r="G25" s="19"/>
    </row>
    <row r="26" spans="1:7">
      <c r="A26" s="19"/>
      <c r="B26" s="19"/>
      <c r="D26" s="19" t="s">
        <v>1642</v>
      </c>
      <c r="E26" s="19" t="s">
        <v>249</v>
      </c>
      <c r="F26" s="19"/>
      <c r="G26" s="19"/>
    </row>
    <row r="27" spans="1:7">
      <c r="A27" s="19"/>
      <c r="B27" s="19"/>
      <c r="D27" s="19" t="s">
        <v>1642</v>
      </c>
      <c r="E27" s="19" t="s">
        <v>228</v>
      </c>
      <c r="F27" s="19"/>
      <c r="G27" s="19"/>
    </row>
    <row r="28" spans="1:7">
      <c r="A28" s="19"/>
      <c r="B28" s="19"/>
      <c r="D28" s="19" t="s">
        <v>1642</v>
      </c>
      <c r="E28" s="19" t="s">
        <v>154</v>
      </c>
      <c r="F28" s="19"/>
      <c r="G28" s="19"/>
    </row>
    <row r="29" spans="1:7">
      <c r="A29" s="19"/>
      <c r="B29" s="19"/>
      <c r="D29" s="19" t="s">
        <v>1642</v>
      </c>
      <c r="E29" s="19" t="s">
        <v>163</v>
      </c>
      <c r="F29" s="19"/>
      <c r="G29" s="19"/>
    </row>
    <row r="30" spans="1:7">
      <c r="A30" s="19"/>
      <c r="B30" s="19"/>
      <c r="D30" s="19" t="s">
        <v>1643</v>
      </c>
      <c r="E30" s="19" t="s">
        <v>280</v>
      </c>
      <c r="F30" s="19"/>
      <c r="G30" s="19"/>
    </row>
    <row r="31" spans="1:7">
      <c r="A31" s="19"/>
      <c r="B31" s="19"/>
      <c r="D31" s="19" t="s">
        <v>1643</v>
      </c>
      <c r="E31" s="19" t="s">
        <v>145</v>
      </c>
      <c r="F31" s="19"/>
      <c r="G31" s="19"/>
    </row>
    <row r="32" spans="1:7">
      <c r="A32" s="19"/>
      <c r="B32" s="19"/>
      <c r="D32" s="19" t="s">
        <v>1643</v>
      </c>
      <c r="E32" s="19" t="s">
        <v>154</v>
      </c>
      <c r="F32" s="19"/>
      <c r="G32" s="19"/>
    </row>
    <row r="33" spans="1:7">
      <c r="A33" s="19"/>
      <c r="B33" s="19"/>
      <c r="D33" s="19" t="s">
        <v>1643</v>
      </c>
      <c r="E33" s="19" t="s">
        <v>163</v>
      </c>
      <c r="F33" s="19"/>
      <c r="G33" s="19"/>
    </row>
    <row r="34" spans="1:7">
      <c r="A34" s="19"/>
      <c r="B34" s="19"/>
      <c r="D34" s="19" t="s">
        <v>1644</v>
      </c>
      <c r="E34" s="19" t="s">
        <v>314</v>
      </c>
      <c r="F34" s="19"/>
      <c r="G34" s="19"/>
    </row>
    <row r="35" spans="1:7">
      <c r="A35" s="19"/>
      <c r="B35" s="19"/>
      <c r="D35" s="19" t="s">
        <v>1645</v>
      </c>
      <c r="E35" s="19" t="s">
        <v>325</v>
      </c>
      <c r="F35" s="19"/>
      <c r="G35" s="19"/>
    </row>
    <row r="36" spans="1:7">
      <c r="A36" s="19"/>
      <c r="B36" s="19"/>
      <c r="D36" s="19" t="s">
        <v>1646</v>
      </c>
      <c r="E36" s="19" t="s">
        <v>314</v>
      </c>
      <c r="F36" s="19"/>
      <c r="G36" s="19"/>
    </row>
    <row r="37" spans="1:7">
      <c r="A37" s="19"/>
      <c r="B37" s="19"/>
      <c r="D37" s="19" t="s">
        <v>1647</v>
      </c>
      <c r="E37" s="19" t="s">
        <v>314</v>
      </c>
      <c r="F37" s="19"/>
      <c r="G37" s="19"/>
    </row>
    <row r="38" spans="1:7">
      <c r="A38" s="19"/>
      <c r="B38" s="19"/>
      <c r="D38" s="19" t="s">
        <v>1648</v>
      </c>
      <c r="E38" s="19" t="s">
        <v>314</v>
      </c>
      <c r="F38" s="19"/>
      <c r="G38" s="19"/>
    </row>
    <row r="39" spans="1:7">
      <c r="A39" s="19"/>
      <c r="B39" s="19"/>
      <c r="D39" s="19" t="s">
        <v>1649</v>
      </c>
      <c r="E39" s="19" t="s">
        <v>134</v>
      </c>
      <c r="F39" s="19"/>
      <c r="G39" s="19"/>
    </row>
    <row r="40" spans="1:7">
      <c r="A40" s="19"/>
      <c r="B40" s="19"/>
      <c r="D40" s="19" t="s">
        <v>1649</v>
      </c>
      <c r="E40" s="19" t="s">
        <v>145</v>
      </c>
      <c r="F40" s="19"/>
      <c r="G40" s="19"/>
    </row>
    <row r="41" spans="1:7">
      <c r="A41" s="19"/>
      <c r="B41" s="19"/>
      <c r="D41" s="19" t="s">
        <v>1649</v>
      </c>
      <c r="E41" s="19" t="s">
        <v>154</v>
      </c>
      <c r="F41" s="19"/>
      <c r="G41" s="19"/>
    </row>
    <row r="42" spans="1:7">
      <c r="A42" s="19"/>
      <c r="B42" s="19"/>
      <c r="D42" s="19" t="s">
        <v>1649</v>
      </c>
      <c r="E42" s="19" t="s">
        <v>163</v>
      </c>
      <c r="F42" s="19"/>
      <c r="G42" s="19"/>
    </row>
    <row r="43" spans="1:7">
      <c r="A43" s="19"/>
      <c r="B43" s="19"/>
      <c r="D43" s="19" t="s">
        <v>1650</v>
      </c>
      <c r="E43" s="19" t="s">
        <v>171</v>
      </c>
      <c r="F43" s="19"/>
      <c r="G43" s="19"/>
    </row>
    <row r="44" spans="1:7">
      <c r="A44" s="19"/>
      <c r="B44" s="19"/>
      <c r="D44" s="19" t="s">
        <v>1650</v>
      </c>
      <c r="E44" s="19" t="s">
        <v>182</v>
      </c>
      <c r="F44" s="19"/>
      <c r="G44" s="19"/>
    </row>
    <row r="45" spans="1:7">
      <c r="A45" s="19"/>
      <c r="B45" s="19"/>
      <c r="D45" s="19" t="s">
        <v>1650</v>
      </c>
      <c r="E45" s="19" t="s">
        <v>191</v>
      </c>
      <c r="F45" s="19"/>
      <c r="G45" s="19"/>
    </row>
    <row r="46" spans="1:7">
      <c r="A46" s="19"/>
      <c r="B46" s="19"/>
      <c r="D46" s="19" t="s">
        <v>1650</v>
      </c>
      <c r="E46" s="19" t="s">
        <v>198</v>
      </c>
      <c r="F46" s="19"/>
      <c r="G46" s="19"/>
    </row>
    <row r="47" spans="1:7">
      <c r="A47" s="19"/>
      <c r="B47" s="19"/>
      <c r="D47" s="19" t="s">
        <v>1650</v>
      </c>
      <c r="E47" s="19" t="s">
        <v>205</v>
      </c>
      <c r="F47" s="19"/>
      <c r="G47" s="19"/>
    </row>
    <row r="48" spans="1:7">
      <c r="A48" s="19"/>
      <c r="B48" s="19"/>
      <c r="D48" s="19" t="s">
        <v>1650</v>
      </c>
      <c r="E48" s="19" t="s">
        <v>163</v>
      </c>
      <c r="F48" s="19"/>
      <c r="G48" s="19"/>
    </row>
    <row r="49" spans="1:7">
      <c r="A49" s="19"/>
      <c r="B49" s="19"/>
      <c r="D49" s="19"/>
      <c r="E49" s="19"/>
      <c r="F49" s="19"/>
      <c r="G49" s="19"/>
    </row>
    <row r="50" spans="1:7">
      <c r="A50" s="19"/>
      <c r="B50" s="19"/>
      <c r="D50" s="19"/>
      <c r="E50" s="19"/>
      <c r="F50" s="19"/>
      <c r="G50" s="19"/>
    </row>
    <row r="51" spans="1:7">
      <c r="A51" s="19"/>
      <c r="B51" s="19"/>
      <c r="D51" s="19"/>
      <c r="E51" s="19"/>
      <c r="F51" s="19"/>
      <c r="G51" s="19"/>
    </row>
    <row r="52" spans="1:7">
      <c r="A52" s="19"/>
      <c r="B52" s="19"/>
      <c r="D52" s="19"/>
      <c r="E52" s="19"/>
      <c r="F52" s="19"/>
      <c r="G52" s="19"/>
    </row>
    <row r="53" spans="1:7">
      <c r="A53" s="19"/>
      <c r="B53" s="19"/>
      <c r="D53" s="19"/>
      <c r="E53" s="19"/>
      <c r="F53" s="19"/>
      <c r="G53" s="19"/>
    </row>
    <row r="54" spans="1:7">
      <c r="A54" s="19"/>
      <c r="B54" s="19"/>
      <c r="D54" s="19"/>
      <c r="E54" s="19"/>
      <c r="F54" s="19"/>
      <c r="G54" s="19"/>
    </row>
    <row r="55" spans="1:7">
      <c r="A55" s="19"/>
      <c r="B55" s="19"/>
      <c r="D55" s="19"/>
      <c r="E55" s="19"/>
      <c r="F55" s="19"/>
      <c r="G55" s="19"/>
    </row>
    <row r="56" spans="1:7">
      <c r="A56" s="19"/>
      <c r="B56" s="19"/>
      <c r="D56" s="19"/>
      <c r="E56" s="19"/>
      <c r="F56" s="19"/>
      <c r="G56" s="19"/>
    </row>
    <row r="57" spans="1:7">
      <c r="A57" s="19"/>
      <c r="B57" s="19"/>
      <c r="D57" s="19"/>
      <c r="E57" s="19"/>
      <c r="F57" s="19"/>
      <c r="G57" s="19"/>
    </row>
    <row r="58" spans="1:7">
      <c r="A58" s="19"/>
      <c r="B58" s="19"/>
      <c r="D58" s="19"/>
      <c r="E58" s="19"/>
      <c r="F58" s="19"/>
      <c r="G58" s="19"/>
    </row>
    <row r="59" spans="1:7">
      <c r="A59" s="19"/>
      <c r="B59" s="19"/>
      <c r="D59" s="19"/>
      <c r="E59" s="19"/>
      <c r="F59" s="19"/>
      <c r="G59" s="19"/>
    </row>
    <row r="60" spans="1:7">
      <c r="A60" s="19"/>
      <c r="B60" s="19"/>
      <c r="D60" s="19"/>
      <c r="E60" s="19"/>
      <c r="F60" s="19"/>
      <c r="G60" s="19"/>
    </row>
    <row r="61" spans="1:7">
      <c r="A61" s="19"/>
      <c r="B61" s="19"/>
      <c r="D61" s="19"/>
      <c r="E61" s="19"/>
      <c r="F61" s="19"/>
      <c r="G61" s="19"/>
    </row>
    <row r="62" spans="1:7">
      <c r="A62" s="19"/>
      <c r="B62" s="19"/>
      <c r="D62" s="19"/>
      <c r="E62" s="19"/>
      <c r="F62" s="19"/>
      <c r="G62" s="19"/>
    </row>
    <row r="63" spans="1:7">
      <c r="A63" s="19"/>
      <c r="B63" s="19"/>
      <c r="D63" s="19"/>
      <c r="E63" s="19"/>
      <c r="F63" s="19"/>
      <c r="G63" s="19"/>
    </row>
    <row r="64" spans="1:7">
      <c r="A64" s="19"/>
      <c r="B64" s="19"/>
      <c r="D64" s="19"/>
      <c r="E64" s="19"/>
      <c r="F64" s="19"/>
      <c r="G64" s="19"/>
    </row>
    <row r="65" spans="1:7">
      <c r="A65" s="19"/>
      <c r="B65" s="19"/>
      <c r="D65" s="19"/>
      <c r="E65" s="19"/>
      <c r="F65" s="19"/>
      <c r="G65" s="19"/>
    </row>
    <row r="66" spans="1:7">
      <c r="A66" s="19"/>
      <c r="B66" s="19"/>
      <c r="D66" s="19"/>
      <c r="E66" s="19"/>
      <c r="F66" s="19"/>
      <c r="G66" s="19"/>
    </row>
    <row r="67" spans="1:7">
      <c r="A67" s="19"/>
      <c r="B67" s="19"/>
      <c r="D67" s="19"/>
      <c r="E67" s="19"/>
      <c r="F67" s="19"/>
      <c r="G67" s="19"/>
    </row>
    <row r="68" spans="1:7">
      <c r="A68" s="19"/>
      <c r="B68" s="19"/>
      <c r="D68" s="19"/>
      <c r="E68" s="19"/>
      <c r="F68" s="19"/>
      <c r="G68" s="19"/>
    </row>
    <row r="69" spans="1:7">
      <c r="A69" s="19"/>
      <c r="B69" s="19"/>
      <c r="D69" s="19"/>
      <c r="E69" s="19"/>
      <c r="F69" s="19"/>
      <c r="G69" s="19"/>
    </row>
    <row r="70" spans="1:7">
      <c r="A70" s="19"/>
      <c r="B70" s="19"/>
      <c r="D70" s="19"/>
      <c r="E70" s="19"/>
      <c r="F70" s="19"/>
      <c r="G70" s="19"/>
    </row>
    <row r="71" spans="1:7">
      <c r="A71" s="19"/>
      <c r="B71" s="19"/>
      <c r="D71" s="19"/>
      <c r="E71" s="19"/>
      <c r="F71" s="19"/>
      <c r="G71" s="19"/>
    </row>
    <row r="72" spans="1:7">
      <c r="A72" s="19"/>
      <c r="B72" s="19"/>
      <c r="D72" s="19"/>
      <c r="E72" s="19"/>
      <c r="F72" s="19"/>
      <c r="G72" s="19"/>
    </row>
    <row r="73" spans="1:7">
      <c r="A73" s="19"/>
      <c r="B73" s="19"/>
      <c r="D73" s="19"/>
      <c r="E73" s="19"/>
      <c r="F73" s="19"/>
      <c r="G73" s="19"/>
    </row>
    <row r="74" spans="1:7">
      <c r="A74" s="19"/>
      <c r="B74" s="19"/>
      <c r="D74" s="19"/>
      <c r="E74" s="19"/>
      <c r="F74" s="19"/>
      <c r="G74" s="19"/>
    </row>
    <row r="75" spans="1:7">
      <c r="A75" s="19"/>
      <c r="B75" s="19"/>
      <c r="D75" s="19"/>
      <c r="E75" s="19"/>
      <c r="F75" s="19"/>
      <c r="G75" s="19"/>
    </row>
    <row r="76" spans="1:7">
      <c r="A76" s="19"/>
      <c r="B76" s="19"/>
      <c r="D76" s="19"/>
      <c r="E76" s="19"/>
      <c r="F76" s="19"/>
      <c r="G76" s="19"/>
    </row>
    <row r="77" spans="1:7">
      <c r="A77" s="19"/>
      <c r="B77" s="19"/>
      <c r="D77" s="19"/>
      <c r="E77" s="19"/>
      <c r="F77" s="19"/>
      <c r="G77" s="19"/>
    </row>
    <row r="78" spans="1:7">
      <c r="A78" s="19"/>
      <c r="B78" s="19"/>
      <c r="D78" s="19"/>
      <c r="E78" s="19"/>
      <c r="F78" s="19"/>
      <c r="G78" s="19"/>
    </row>
    <row r="79" spans="1:7">
      <c r="A79" s="19"/>
      <c r="B79" s="19"/>
      <c r="D79" s="19"/>
      <c r="E79" s="19"/>
      <c r="F79" s="19"/>
      <c r="G79" s="19"/>
    </row>
    <row r="80" spans="1:7">
      <c r="A80" s="19"/>
      <c r="B80" s="19"/>
      <c r="D80" s="19"/>
      <c r="E80" s="19"/>
      <c r="F80" s="19"/>
      <c r="G80" s="19"/>
    </row>
    <row r="81" spans="1:7">
      <c r="A81" s="19"/>
      <c r="B81" s="19"/>
      <c r="D81" s="19"/>
      <c r="E81" s="19"/>
      <c r="F81" s="19"/>
      <c r="G81" s="19"/>
    </row>
    <row r="82" spans="1:7">
      <c r="A82" s="19"/>
      <c r="B82" s="19"/>
      <c r="D82" s="19"/>
      <c r="E82" s="19"/>
      <c r="F82" s="19"/>
      <c r="G82" s="19"/>
    </row>
    <row r="83" spans="1:7">
      <c r="A83" s="19"/>
      <c r="B83" s="19"/>
      <c r="D83" s="19"/>
      <c r="E83" s="19"/>
      <c r="F83" s="19"/>
      <c r="G83" s="19"/>
    </row>
    <row r="84" spans="1:7">
      <c r="A84" s="19"/>
      <c r="B84" s="19"/>
      <c r="D84" s="19"/>
      <c r="E84" s="19"/>
      <c r="F84" s="19"/>
      <c r="G84" s="19"/>
    </row>
    <row r="85" spans="1:7">
      <c r="A85" s="19"/>
      <c r="B85" s="19"/>
      <c r="D85" s="19"/>
      <c r="E85" s="19"/>
      <c r="F85" s="19"/>
      <c r="G85" s="19"/>
    </row>
    <row r="86" spans="1:7">
      <c r="A86" s="19"/>
      <c r="B86" s="19"/>
      <c r="D86" s="19"/>
      <c r="E86" s="19"/>
      <c r="F86" s="19"/>
      <c r="G86" s="19"/>
    </row>
    <row r="87" spans="1:7">
      <c r="A87" s="19"/>
      <c r="B87" s="19"/>
      <c r="D87" s="19"/>
      <c r="E87" s="19"/>
      <c r="F87" s="19"/>
      <c r="G87" s="19"/>
    </row>
    <row r="88" spans="1:7">
      <c r="A88" s="19"/>
      <c r="B88" s="19"/>
      <c r="D88" s="19"/>
      <c r="E88" s="19"/>
      <c r="F88" s="19"/>
      <c r="G88" s="19"/>
    </row>
    <row r="89" spans="1:7">
      <c r="A89" s="19"/>
      <c r="B89" s="19"/>
      <c r="D89" s="19"/>
      <c r="E89" s="19"/>
      <c r="F89" s="19"/>
      <c r="G89" s="19"/>
    </row>
    <row r="90" spans="1:7">
      <c r="A90" s="19"/>
      <c r="B90" s="19"/>
      <c r="D90" s="19"/>
      <c r="E90" s="19"/>
      <c r="F90" s="19"/>
      <c r="G90" s="19"/>
    </row>
    <row r="91" spans="1:7">
      <c r="A91" s="19"/>
      <c r="B91" s="19"/>
      <c r="D91" s="19"/>
      <c r="E91" s="19"/>
      <c r="F91" s="19"/>
      <c r="G91" s="19"/>
    </row>
    <row r="92" spans="1:7">
      <c r="A92" s="19"/>
      <c r="B92" s="19"/>
      <c r="D92" s="19"/>
      <c r="E92" s="19"/>
      <c r="F92" s="19"/>
      <c r="G92" s="19"/>
    </row>
    <row r="93" spans="1:7">
      <c r="A93" s="19"/>
      <c r="B93" s="19"/>
      <c r="D93" s="19"/>
      <c r="E93" s="19"/>
      <c r="F93" s="19"/>
      <c r="G93" s="19"/>
    </row>
    <row r="94" spans="1:7">
      <c r="A94" s="19"/>
      <c r="B94" s="19"/>
      <c r="D94" s="19"/>
      <c r="E94" s="19"/>
      <c r="F94" s="19"/>
      <c r="G94" s="19"/>
    </row>
    <row r="95" spans="1:7">
      <c r="A95" s="19"/>
      <c r="B95" s="19"/>
      <c r="D95" s="19"/>
      <c r="E95" s="19"/>
      <c r="F95" s="19"/>
      <c r="G95" s="19"/>
    </row>
    <row r="96" spans="1:7">
      <c r="A96" s="19"/>
      <c r="B96" s="19"/>
      <c r="D96" s="19"/>
      <c r="E96" s="19"/>
      <c r="F96" s="19"/>
      <c r="G96" s="19"/>
    </row>
    <row r="97" spans="1:7">
      <c r="A97" s="19"/>
      <c r="B97" s="19"/>
      <c r="D97" s="19"/>
      <c r="E97" s="19"/>
      <c r="F97" s="19"/>
      <c r="G97" s="19"/>
    </row>
    <row r="98" spans="1:7">
      <c r="A98" s="19"/>
      <c r="B98" s="19"/>
      <c r="D98" s="19"/>
      <c r="E98" s="19"/>
      <c r="F98" s="19"/>
      <c r="G98" s="19"/>
    </row>
    <row r="99" spans="1:7">
      <c r="A99" s="19"/>
      <c r="B99" s="19"/>
      <c r="D99" s="19"/>
      <c r="E99" s="19"/>
      <c r="F99" s="19"/>
      <c r="G99" s="19"/>
    </row>
    <row r="100" spans="1:7">
      <c r="A100" s="19"/>
      <c r="B100" s="19"/>
      <c r="D100" s="19"/>
      <c r="E100" s="19"/>
      <c r="F100" s="19"/>
      <c r="G100" s="19"/>
    </row>
    <row r="101" spans="1:7">
      <c r="A101" s="19"/>
      <c r="B101" s="19"/>
      <c r="D101" s="19"/>
      <c r="E101" s="19"/>
      <c r="F101" s="19"/>
      <c r="G101" s="19"/>
    </row>
    <row r="102" spans="1:7">
      <c r="A102" s="19"/>
      <c r="B102" s="19"/>
      <c r="D102" s="19"/>
      <c r="E102" s="19"/>
      <c r="F102" s="19"/>
      <c r="G102" s="19"/>
    </row>
    <row r="103" spans="1:7">
      <c r="A103" s="19"/>
      <c r="B103" s="19"/>
      <c r="D103" s="19"/>
      <c r="E103" s="19"/>
      <c r="F103" s="19"/>
      <c r="G103" s="19"/>
    </row>
    <row r="104" spans="1:7">
      <c r="A104" s="19"/>
      <c r="B104" s="19"/>
      <c r="D104" s="19"/>
      <c r="E104" s="19"/>
      <c r="F104" s="19"/>
      <c r="G104" s="19"/>
    </row>
    <row r="105" spans="1:7">
      <c r="A105" s="19"/>
      <c r="B105" s="19"/>
      <c r="D105" s="19"/>
      <c r="E105" s="19"/>
      <c r="F105" s="19"/>
      <c r="G105" s="19"/>
    </row>
    <row r="106" spans="1:7">
      <c r="A106" s="19"/>
      <c r="B106" s="19"/>
      <c r="D106" s="19"/>
      <c r="E106" s="19"/>
      <c r="F106" s="19"/>
      <c r="G106" s="19"/>
    </row>
    <row r="107" spans="1:7">
      <c r="A107" s="19"/>
      <c r="B107" s="19"/>
      <c r="D107" s="19"/>
      <c r="E107" s="19"/>
      <c r="F107" s="19"/>
      <c r="G107" s="19"/>
    </row>
    <row r="108" spans="1:7">
      <c r="A108" s="19"/>
      <c r="B108" s="19"/>
      <c r="D108" s="19"/>
      <c r="E108" s="19"/>
      <c r="F108" s="19"/>
      <c r="G108" s="19"/>
    </row>
    <row r="109" spans="1:7">
      <c r="A109" s="19"/>
      <c r="B109" s="19"/>
      <c r="D109" s="19"/>
      <c r="E109" s="19"/>
      <c r="F109" s="19"/>
      <c r="G109" s="19"/>
    </row>
    <row r="110" spans="1:7">
      <c r="A110" s="19"/>
      <c r="B110" s="19"/>
      <c r="D110" s="19"/>
      <c r="E110" s="19"/>
      <c r="F110" s="19"/>
      <c r="G110" s="19"/>
    </row>
    <row r="111" spans="1:7">
      <c r="A111" s="19"/>
      <c r="B111" s="19"/>
      <c r="D111" s="19"/>
      <c r="E111" s="19"/>
      <c r="F111" s="19"/>
      <c r="G111" s="19"/>
    </row>
    <row r="112" spans="1:7">
      <c r="A112" s="19"/>
      <c r="B112" s="19"/>
      <c r="D112" s="19"/>
      <c r="E112" s="19"/>
      <c r="F112" s="19"/>
      <c r="G112" s="19"/>
    </row>
    <row r="113" spans="1:7">
      <c r="A113" s="19"/>
      <c r="B113" s="19"/>
      <c r="D113" s="19"/>
      <c r="E113" s="19"/>
      <c r="F113" s="19"/>
      <c r="G113" s="19"/>
    </row>
    <row r="114" spans="1:7">
      <c r="A114" s="19"/>
      <c r="B114" s="19"/>
      <c r="D114" s="19"/>
      <c r="E114" s="19"/>
      <c r="F114" s="19"/>
      <c r="G114" s="19"/>
    </row>
    <row r="115" spans="1:7">
      <c r="A115" s="19"/>
      <c r="B115" s="19"/>
      <c r="D115" s="19"/>
      <c r="E115" s="19"/>
      <c r="F115" s="19"/>
      <c r="G115" s="19"/>
    </row>
    <row r="116" spans="1:7">
      <c r="A116" s="19"/>
      <c r="B116" s="19"/>
      <c r="D116" s="19"/>
      <c r="E116" s="19"/>
      <c r="F116" s="19"/>
      <c r="G116" s="19"/>
    </row>
    <row r="117" spans="1:7">
      <c r="A117" s="19"/>
      <c r="B117" s="19"/>
      <c r="D117" s="19"/>
      <c r="E117" s="19"/>
      <c r="F117" s="19"/>
      <c r="G117" s="19"/>
    </row>
    <row r="118" spans="1:7">
      <c r="A118" s="19"/>
      <c r="B118" s="19"/>
      <c r="D118" s="19"/>
      <c r="E118" s="19"/>
      <c r="F118" s="19"/>
      <c r="G118" s="19"/>
    </row>
    <row r="119" spans="1:7">
      <c r="A119" s="19"/>
      <c r="B119" s="19"/>
      <c r="D119" s="19"/>
      <c r="E119" s="19"/>
      <c r="F119" s="19"/>
      <c r="G119" s="19"/>
    </row>
    <row r="120" spans="1:7">
      <c r="A120" s="19"/>
      <c r="B120" s="19"/>
      <c r="D120" s="19"/>
      <c r="E120" s="19"/>
      <c r="F120" s="19"/>
      <c r="G120" s="19"/>
    </row>
    <row r="121" spans="1:7">
      <c r="A121" s="19"/>
      <c r="B121" s="19"/>
      <c r="D121" s="19"/>
      <c r="E121" s="19"/>
      <c r="F121" s="19"/>
      <c r="G121" s="19"/>
    </row>
    <row r="122" spans="1:7">
      <c r="A122" s="19"/>
      <c r="B122" s="19"/>
      <c r="D122" s="19"/>
      <c r="E122" s="19"/>
      <c r="F122" s="19"/>
      <c r="G122" s="19"/>
    </row>
    <row r="123" spans="1:7">
      <c r="A123" s="19"/>
      <c r="B123" s="19"/>
      <c r="D123" s="19"/>
      <c r="E123" s="19"/>
      <c r="F123" s="19"/>
      <c r="G123" s="19"/>
    </row>
    <row r="124" spans="1:7">
      <c r="A124" s="19"/>
      <c r="B124" s="19"/>
      <c r="D124" s="19"/>
      <c r="E124" s="19"/>
      <c r="F124" s="19"/>
      <c r="G124" s="19"/>
    </row>
    <row r="125" spans="1:7">
      <c r="A125" s="19"/>
      <c r="B125" s="19"/>
      <c r="D125" s="19"/>
      <c r="E125" s="19"/>
      <c r="F125" s="19"/>
      <c r="G125" s="19"/>
    </row>
    <row r="126" spans="1:7">
      <c r="A126" s="19"/>
      <c r="B126" s="19"/>
      <c r="D126" s="19"/>
      <c r="E126" s="19"/>
      <c r="F126" s="19"/>
      <c r="G126" s="19"/>
    </row>
    <row r="127" spans="1:7">
      <c r="A127" s="19"/>
      <c r="B127" s="19"/>
      <c r="D127" s="19"/>
      <c r="E127" s="19"/>
      <c r="F127" s="19"/>
      <c r="G127" s="19"/>
    </row>
    <row r="128" spans="1:7">
      <c r="A128" s="19"/>
      <c r="B128" s="19"/>
      <c r="D128" s="19"/>
      <c r="E128" s="19"/>
      <c r="F128" s="19"/>
      <c r="G128" s="19"/>
    </row>
    <row r="129" spans="1:7">
      <c r="A129" s="19"/>
      <c r="B129" s="19"/>
      <c r="D129" s="19"/>
      <c r="E129" s="19"/>
      <c r="F129" s="19"/>
      <c r="G129" s="19"/>
    </row>
    <row r="130" spans="1:7">
      <c r="A130" s="19"/>
      <c r="B130" s="19"/>
      <c r="D130" s="19"/>
      <c r="E130" s="19"/>
      <c r="F130" s="19"/>
      <c r="G130" s="19"/>
    </row>
    <row r="131" spans="1:7">
      <c r="A131" s="19"/>
      <c r="B131" s="19"/>
      <c r="D131" s="19"/>
      <c r="E131" s="19"/>
      <c r="F131" s="19"/>
      <c r="G131" s="19"/>
    </row>
    <row r="132" spans="1:7">
      <c r="A132" s="19"/>
      <c r="B132" s="19"/>
      <c r="D132" s="19"/>
      <c r="E132" s="19"/>
      <c r="F132" s="19"/>
      <c r="G132" s="19"/>
    </row>
    <row r="133" spans="1:7">
      <c r="A133" s="19"/>
      <c r="B133" s="19"/>
      <c r="D133" s="19"/>
      <c r="E133" s="19"/>
      <c r="F133" s="19"/>
      <c r="G133" s="19"/>
    </row>
    <row r="134" spans="1:7">
      <c r="A134" s="19"/>
      <c r="B134" s="19"/>
      <c r="D134" s="19"/>
      <c r="E134" s="19"/>
      <c r="F134" s="19"/>
      <c r="G134" s="19"/>
    </row>
    <row r="135" spans="1:7">
      <c r="A135" s="19"/>
      <c r="B135" s="19"/>
      <c r="D135" s="19"/>
      <c r="E135" s="19"/>
      <c r="F135" s="19"/>
      <c r="G135" s="19"/>
    </row>
    <row r="136" spans="1:7">
      <c r="A136" s="19"/>
      <c r="B136" s="19"/>
      <c r="D136" s="19"/>
      <c r="E136" s="19"/>
      <c r="F136" s="19"/>
      <c r="G136" s="19"/>
    </row>
    <row r="137" spans="1:7">
      <c r="A137" s="19"/>
      <c r="B137" s="19"/>
      <c r="D137" s="19"/>
      <c r="E137" s="19"/>
      <c r="F137" s="19"/>
      <c r="G137" s="19"/>
    </row>
    <row r="138" spans="1:7">
      <c r="A138" s="19"/>
      <c r="B138" s="19"/>
      <c r="D138" s="19"/>
      <c r="E138" s="19"/>
      <c r="F138" s="19"/>
      <c r="G138" s="19"/>
    </row>
    <row r="139" spans="1:7">
      <c r="A139" s="19"/>
      <c r="B139" s="19"/>
      <c r="D139" s="19"/>
      <c r="E139" s="19"/>
      <c r="F139" s="19"/>
      <c r="G139" s="19"/>
    </row>
    <row r="140" spans="1:7">
      <c r="A140" s="19"/>
      <c r="B140" s="19"/>
      <c r="D140" s="19"/>
      <c r="E140" s="19"/>
      <c r="F140" s="19"/>
      <c r="G140" s="19"/>
    </row>
    <row r="141" spans="1:7">
      <c r="A141" s="19"/>
      <c r="B141" s="19"/>
      <c r="D141" s="19"/>
      <c r="E141" s="19"/>
      <c r="F141" s="19"/>
      <c r="G141" s="19"/>
    </row>
    <row r="142" spans="1:7">
      <c r="A142" s="19"/>
      <c r="B142" s="19"/>
      <c r="D142" s="19"/>
      <c r="E142" s="19"/>
      <c r="F142" s="19"/>
      <c r="G142" s="19"/>
    </row>
    <row r="143" spans="1:7">
      <c r="A143" s="19"/>
      <c r="B143" s="19"/>
      <c r="D143" s="19"/>
      <c r="E143" s="19"/>
      <c r="F143" s="19"/>
      <c r="G143" s="19"/>
    </row>
    <row r="144" spans="1:7">
      <c r="A144" s="19"/>
      <c r="B144" s="19"/>
      <c r="D144" s="19"/>
      <c r="E144" s="19"/>
      <c r="F144" s="19"/>
      <c r="G144" s="19"/>
    </row>
    <row r="145" spans="1:7">
      <c r="A145" s="19"/>
      <c r="B145" s="19"/>
      <c r="D145" s="19"/>
      <c r="E145" s="19"/>
      <c r="F145" s="19"/>
      <c r="G145" s="19"/>
    </row>
    <row r="146" spans="1:7">
      <c r="A146" s="19"/>
      <c r="B146" s="19"/>
      <c r="D146" s="19"/>
      <c r="E146" s="19"/>
      <c r="F146" s="19"/>
      <c r="G146" s="19"/>
    </row>
    <row r="147" spans="1:7">
      <c r="A147" s="19"/>
      <c r="B147" s="19"/>
      <c r="D147" s="19"/>
      <c r="E147" s="19"/>
      <c r="F147" s="19"/>
      <c r="G147" s="19"/>
    </row>
    <row r="148" spans="1:7">
      <c r="A148" s="19"/>
      <c r="B148" s="19"/>
      <c r="D148" s="19"/>
      <c r="E148" s="19"/>
      <c r="F148" s="19"/>
      <c r="G148" s="19"/>
    </row>
    <row r="149" spans="1:7">
      <c r="A149" s="19"/>
      <c r="B149" s="19"/>
      <c r="D149" s="19"/>
      <c r="E149" s="19"/>
      <c r="F149" s="19"/>
      <c r="G149" s="19"/>
    </row>
    <row r="150" spans="1:7">
      <c r="A150" s="19"/>
      <c r="B150" s="19"/>
      <c r="D150" s="19"/>
      <c r="E150" s="19"/>
      <c r="F150" s="19"/>
      <c r="G150" s="19"/>
    </row>
    <row r="151" spans="1:7">
      <c r="A151" s="19"/>
      <c r="B151" s="19"/>
      <c r="D151" s="19"/>
      <c r="E151" s="19"/>
      <c r="F151" s="19"/>
      <c r="G151" s="19"/>
    </row>
    <row r="152" spans="1:7">
      <c r="A152" s="19"/>
      <c r="B152" s="19"/>
      <c r="D152" s="19"/>
      <c r="E152" s="19"/>
      <c r="F152" s="19"/>
      <c r="G152" s="19"/>
    </row>
    <row r="153" spans="1:7">
      <c r="A153" s="19"/>
      <c r="B153" s="19"/>
      <c r="D153" s="19"/>
      <c r="E153" s="19"/>
      <c r="F153" s="19"/>
      <c r="G153" s="19"/>
    </row>
    <row r="154" spans="1:7">
      <c r="A154" s="19"/>
      <c r="B154" s="19"/>
      <c r="D154" s="19"/>
      <c r="E154" s="19"/>
      <c r="F154" s="19"/>
      <c r="G154" s="19"/>
    </row>
    <row r="155" spans="1:7">
      <c r="A155" s="19"/>
      <c r="B155" s="19"/>
      <c r="D155" s="19"/>
      <c r="E155" s="19"/>
      <c r="F155" s="19"/>
      <c r="G155" s="19"/>
    </row>
    <row r="156" spans="1:7">
      <c r="A156" s="19"/>
      <c r="B156" s="19"/>
      <c r="D156" s="19"/>
      <c r="E156" s="19"/>
      <c r="F156" s="19"/>
      <c r="G156" s="19"/>
    </row>
    <row r="157" spans="1:7">
      <c r="A157" s="19"/>
      <c r="B157" s="19"/>
      <c r="D157" s="19"/>
      <c r="E157" s="19"/>
      <c r="F157" s="19"/>
      <c r="G157" s="19"/>
    </row>
    <row r="158" spans="1:7">
      <c r="A158" s="19"/>
      <c r="B158" s="19"/>
      <c r="D158" s="19"/>
      <c r="E158" s="19"/>
      <c r="F158" s="19"/>
      <c r="G158" s="19"/>
    </row>
    <row r="159" spans="1:7">
      <c r="A159" s="19"/>
      <c r="B159" s="19"/>
      <c r="D159" s="19"/>
      <c r="E159" s="19"/>
      <c r="F159" s="19"/>
      <c r="G159" s="19"/>
    </row>
    <row r="160" spans="1:7">
      <c r="A160" s="19"/>
      <c r="B160" s="19"/>
      <c r="D160" s="19"/>
      <c r="E160" s="19"/>
      <c r="F160" s="19"/>
      <c r="G160" s="19"/>
    </row>
    <row r="161" spans="1:7">
      <c r="A161" s="19"/>
      <c r="B161" s="19"/>
      <c r="D161" s="19"/>
      <c r="E161" s="19"/>
      <c r="F161" s="19"/>
      <c r="G161" s="19"/>
    </row>
    <row r="162" spans="1:7">
      <c r="A162" s="19"/>
      <c r="B162" s="19"/>
      <c r="D162" s="19"/>
      <c r="E162" s="19"/>
      <c r="F162" s="19"/>
      <c r="G162" s="19"/>
    </row>
    <row r="163" spans="1:7">
      <c r="A163" s="19"/>
      <c r="B163" s="19"/>
      <c r="D163" s="19"/>
      <c r="E163" s="19"/>
      <c r="F163" s="19"/>
      <c r="G163" s="19"/>
    </row>
    <row r="164" spans="1:7">
      <c r="A164" s="19"/>
      <c r="B164" s="19"/>
      <c r="D164" s="19"/>
      <c r="E164" s="19"/>
      <c r="F164" s="19"/>
      <c r="G164" s="19"/>
    </row>
    <row r="165" spans="1:7">
      <c r="A165" s="19"/>
      <c r="B165" s="19"/>
      <c r="D165" s="19"/>
      <c r="E165" s="19"/>
      <c r="F165" s="19"/>
      <c r="G165" s="19"/>
    </row>
    <row r="166" spans="1:7">
      <c r="A166" s="19"/>
      <c r="B166" s="19"/>
      <c r="D166" s="19"/>
      <c r="E166" s="19"/>
      <c r="F166" s="19"/>
      <c r="G166" s="19"/>
    </row>
    <row r="167" spans="1:7">
      <c r="A167" s="19"/>
      <c r="B167" s="19"/>
      <c r="D167" s="19"/>
      <c r="E167" s="19"/>
      <c r="F167" s="19"/>
      <c r="G167" s="19"/>
    </row>
    <row r="168" spans="1:7">
      <c r="A168" s="19"/>
      <c r="B168" s="19"/>
      <c r="D168" s="19"/>
      <c r="E168" s="19"/>
      <c r="F168" s="19"/>
      <c r="G168" s="19"/>
    </row>
    <row r="169" spans="1:7">
      <c r="A169" s="19"/>
      <c r="B169" s="19"/>
      <c r="D169" s="19"/>
      <c r="E169" s="19"/>
      <c r="F169" s="19"/>
      <c r="G169" s="19"/>
    </row>
    <row r="170" spans="1:7">
      <c r="A170" s="19"/>
      <c r="B170" s="19"/>
      <c r="D170" s="19"/>
      <c r="E170" s="19"/>
      <c r="F170" s="19"/>
      <c r="G170" s="19"/>
    </row>
    <row r="171" spans="1:7">
      <c r="A171" s="19"/>
      <c r="B171" s="19"/>
      <c r="D171" s="19"/>
      <c r="E171" s="19"/>
      <c r="F171" s="19"/>
      <c r="G171" s="19"/>
    </row>
    <row r="172" spans="1:7">
      <c r="A172" s="19"/>
      <c r="B172" s="19"/>
      <c r="D172" s="19"/>
      <c r="E172" s="19"/>
      <c r="F172" s="19"/>
      <c r="G172" s="19"/>
    </row>
    <row r="173" spans="1:7">
      <c r="A173" s="19"/>
      <c r="B173" s="19"/>
      <c r="D173" s="19"/>
      <c r="E173" s="19"/>
      <c r="F173" s="19"/>
      <c r="G173" s="19"/>
    </row>
    <row r="174" spans="1:7">
      <c r="A174" s="19"/>
      <c r="B174" s="19"/>
      <c r="D174" s="19"/>
      <c r="E174" s="19"/>
      <c r="F174" s="19"/>
      <c r="G174" s="19"/>
    </row>
    <row r="175" spans="1:7">
      <c r="A175" s="19"/>
      <c r="B175" s="19"/>
      <c r="D175" s="19"/>
      <c r="E175" s="19"/>
      <c r="F175" s="19"/>
      <c r="G175" s="19"/>
    </row>
    <row r="176" spans="1:7">
      <c r="A176" s="19"/>
      <c r="B176" s="19"/>
      <c r="D176" s="19"/>
      <c r="E176" s="19"/>
      <c r="F176" s="19"/>
      <c r="G176" s="19"/>
    </row>
    <row r="177" spans="1:7">
      <c r="A177" s="19"/>
      <c r="B177" s="19"/>
      <c r="D177" s="19"/>
      <c r="E177" s="19"/>
      <c r="F177" s="19"/>
      <c r="G177" s="19"/>
    </row>
    <row r="178" spans="1:7">
      <c r="A178" s="19"/>
      <c r="B178" s="19"/>
      <c r="D178" s="19"/>
      <c r="E178" s="19"/>
      <c r="F178" s="19"/>
      <c r="G178" s="19"/>
    </row>
    <row r="179" spans="1:7">
      <c r="A179" s="19"/>
      <c r="B179" s="19"/>
      <c r="D179" s="19"/>
      <c r="E179" s="19"/>
      <c r="F179" s="19"/>
      <c r="G179" s="19"/>
    </row>
    <row r="180" spans="1:7">
      <c r="A180" s="19"/>
      <c r="B180" s="19"/>
      <c r="D180" s="19"/>
      <c r="E180" s="19"/>
      <c r="F180" s="19"/>
      <c r="G180" s="19"/>
    </row>
    <row r="181" spans="1:7">
      <c r="A181" s="19"/>
      <c r="B181" s="19"/>
      <c r="D181" s="19"/>
      <c r="E181" s="19"/>
      <c r="F181" s="19"/>
      <c r="G181" s="19"/>
    </row>
    <row r="182" spans="1:7">
      <c r="A182" s="19"/>
      <c r="B182" s="19"/>
      <c r="D182" s="19"/>
      <c r="E182" s="19"/>
      <c r="F182" s="19"/>
      <c r="G182" s="19"/>
    </row>
    <row r="183" spans="1:7">
      <c r="A183" s="19"/>
      <c r="B183" s="19"/>
      <c r="D183" s="19"/>
      <c r="E183" s="19"/>
      <c r="F183" s="19"/>
      <c r="G183" s="19"/>
    </row>
    <row r="184" spans="1:7">
      <c r="A184" s="19"/>
      <c r="B184" s="19"/>
      <c r="D184" s="19"/>
      <c r="E184" s="19"/>
      <c r="F184" s="19"/>
      <c r="G184" s="19"/>
    </row>
    <row r="185" spans="1:7">
      <c r="A185" s="19"/>
      <c r="B185" s="19"/>
      <c r="D185" s="19"/>
      <c r="E185" s="19"/>
      <c r="F185" s="19"/>
      <c r="G185" s="19"/>
    </row>
    <row r="186" spans="1:7">
      <c r="A186" s="19"/>
      <c r="B186" s="19"/>
      <c r="D186" s="19"/>
      <c r="E186" s="19"/>
      <c r="F186" s="19"/>
      <c r="G186" s="19"/>
    </row>
    <row r="187" spans="1:7">
      <c r="A187" s="19"/>
      <c r="B187" s="19"/>
      <c r="D187" s="19"/>
      <c r="E187" s="19"/>
      <c r="F187" s="19"/>
      <c r="G187" s="19"/>
    </row>
    <row r="188" spans="1:7">
      <c r="A188" s="19"/>
      <c r="B188" s="19"/>
      <c r="D188" s="19"/>
      <c r="E188" s="19"/>
      <c r="F188" s="19"/>
      <c r="G188" s="19"/>
    </row>
    <row r="189" spans="1:7">
      <c r="A189" s="19"/>
      <c r="B189" s="19"/>
      <c r="D189" s="19"/>
      <c r="E189" s="19"/>
      <c r="F189" s="19"/>
      <c r="G189" s="19"/>
    </row>
    <row r="190" spans="1:7">
      <c r="A190" s="19"/>
      <c r="B190" s="19"/>
      <c r="D190" s="19"/>
      <c r="E190" s="19"/>
      <c r="F190" s="19"/>
      <c r="G190" s="19"/>
    </row>
    <row r="191" spans="1:7">
      <c r="A191" s="19"/>
      <c r="B191" s="19"/>
      <c r="D191" s="19"/>
      <c r="E191" s="19"/>
      <c r="F191" s="19"/>
      <c r="G191" s="19"/>
    </row>
    <row r="192" spans="1:7">
      <c r="A192" s="19"/>
      <c r="B192" s="19"/>
      <c r="D192" s="19"/>
      <c r="E192" s="19"/>
      <c r="F192" s="19"/>
      <c r="G192" s="19"/>
    </row>
    <row r="193" spans="1:7">
      <c r="A193" s="19"/>
      <c r="B193" s="19"/>
      <c r="D193" s="19"/>
      <c r="E193" s="19"/>
      <c r="F193" s="19"/>
      <c r="G193" s="19"/>
    </row>
    <row r="194" spans="1:7">
      <c r="A194" s="19"/>
      <c r="B194" s="19"/>
      <c r="D194" s="19"/>
      <c r="E194" s="19"/>
      <c r="F194" s="19"/>
      <c r="G194" s="19"/>
    </row>
    <row r="195" spans="1:7">
      <c r="A195" s="19"/>
      <c r="B195" s="19"/>
      <c r="D195" s="19"/>
      <c r="E195" s="19"/>
      <c r="F195" s="19"/>
      <c r="G195" s="19"/>
    </row>
    <row r="196" spans="1:7">
      <c r="A196" s="19"/>
      <c r="B196" s="19"/>
      <c r="D196" s="19"/>
      <c r="E196" s="19"/>
      <c r="F196" s="19"/>
      <c r="G196" s="19"/>
    </row>
    <row r="197" spans="1:7">
      <c r="A197" s="19"/>
      <c r="B197" s="19"/>
      <c r="D197" s="19"/>
      <c r="E197" s="19"/>
      <c r="F197" s="19"/>
      <c r="G197" s="19"/>
    </row>
    <row r="198" spans="1:7">
      <c r="A198" s="19"/>
      <c r="B198" s="19"/>
      <c r="D198" s="19"/>
      <c r="E198" s="19"/>
      <c r="F198" s="19"/>
      <c r="G198" s="19"/>
    </row>
    <row r="199" spans="1:7">
      <c r="A199" s="19"/>
      <c r="B199" s="19"/>
      <c r="D199" s="19"/>
      <c r="E199" s="19"/>
      <c r="F199" s="19"/>
      <c r="G199" s="19"/>
    </row>
    <row r="200" spans="1:7">
      <c r="A200" s="19"/>
      <c r="B200" s="19"/>
      <c r="D200" s="19"/>
      <c r="E200" s="19"/>
      <c r="F200" s="19"/>
      <c r="G200" s="19"/>
    </row>
    <row r="201" spans="1:7">
      <c r="A201" s="19"/>
      <c r="B201" s="19"/>
      <c r="D201" s="19"/>
      <c r="E201" s="19"/>
      <c r="F201" s="19"/>
      <c r="G201" s="19"/>
    </row>
    <row r="202" spans="1:7">
      <c r="A202" s="19"/>
      <c r="B202" s="19"/>
      <c r="D202" s="19"/>
      <c r="E202" s="19"/>
      <c r="F202" s="19"/>
      <c r="G202" s="19"/>
    </row>
    <row r="203" spans="1:7">
      <c r="A203" s="19"/>
      <c r="B203" s="19"/>
      <c r="D203" s="19"/>
      <c r="E203" s="19"/>
      <c r="F203" s="19"/>
      <c r="G203" s="19"/>
    </row>
    <row r="204" spans="1:7">
      <c r="A204" s="19"/>
      <c r="B204" s="19"/>
      <c r="D204" s="19"/>
      <c r="E204" s="19"/>
      <c r="F204" s="19"/>
      <c r="G204" s="19"/>
    </row>
    <row r="205" spans="1:7">
      <c r="A205" s="19"/>
      <c r="B205" s="19"/>
      <c r="D205" s="19"/>
      <c r="E205" s="19"/>
      <c r="F205" s="19"/>
      <c r="G205" s="19"/>
    </row>
    <row r="206" spans="1:7">
      <c r="A206" s="19"/>
      <c r="B206" s="19"/>
      <c r="D206" s="19"/>
      <c r="E206" s="19"/>
      <c r="F206" s="19"/>
      <c r="G206" s="19"/>
    </row>
    <row r="207" spans="1:7">
      <c r="A207" s="19"/>
      <c r="B207" s="19"/>
      <c r="D207" s="19"/>
      <c r="E207" s="19"/>
      <c r="F207" s="19"/>
      <c r="G207" s="19"/>
    </row>
    <row r="208" spans="1:7">
      <c r="A208" s="19"/>
      <c r="B208" s="19"/>
      <c r="D208" s="19"/>
      <c r="E208" s="19"/>
      <c r="F208" s="19"/>
      <c r="G208" s="19"/>
    </row>
    <row r="209" spans="1:7">
      <c r="A209" s="19"/>
      <c r="B209" s="19"/>
      <c r="D209" s="19"/>
      <c r="E209" s="19"/>
      <c r="F209" s="19"/>
      <c r="G209" s="19"/>
    </row>
    <row r="210" spans="1:7">
      <c r="A210" s="19"/>
      <c r="B210" s="19"/>
      <c r="D210" s="19"/>
      <c r="E210" s="19"/>
      <c r="F210" s="19"/>
      <c r="G210" s="19"/>
    </row>
    <row r="211" spans="1:7">
      <c r="A211" s="19"/>
      <c r="B211" s="19"/>
      <c r="D211" s="19"/>
      <c r="E211" s="19"/>
      <c r="F211" s="19"/>
      <c r="G211" s="19"/>
    </row>
    <row r="212" spans="1:7">
      <c r="A212" s="19"/>
      <c r="B212" s="19"/>
      <c r="D212" s="19"/>
      <c r="E212" s="19"/>
      <c r="F212" s="19"/>
      <c r="G212" s="19"/>
    </row>
    <row r="213" spans="1:7">
      <c r="A213" s="19"/>
      <c r="B213" s="19"/>
      <c r="D213" s="19"/>
      <c r="E213" s="19"/>
      <c r="F213" s="19"/>
      <c r="G213" s="19"/>
    </row>
    <row r="214" spans="1:7">
      <c r="A214" s="19"/>
      <c r="B214" s="19"/>
      <c r="D214" s="19"/>
      <c r="E214" s="19"/>
      <c r="F214" s="19"/>
      <c r="G214" s="19"/>
    </row>
    <row r="215" spans="1:7">
      <c r="A215" s="19"/>
      <c r="B215" s="19"/>
      <c r="D215" s="19"/>
      <c r="E215" s="19"/>
      <c r="F215" s="19"/>
      <c r="G215" s="19"/>
    </row>
    <row r="216" spans="1:7">
      <c r="A216" s="19"/>
      <c r="B216" s="19"/>
      <c r="D216" s="19"/>
      <c r="E216" s="19"/>
      <c r="F216" s="19"/>
      <c r="G216" s="19"/>
    </row>
    <row r="217" spans="1:7">
      <c r="A217" s="19"/>
      <c r="B217" s="19"/>
      <c r="D217" s="19"/>
      <c r="E217" s="19"/>
      <c r="F217" s="19"/>
      <c r="G217" s="19"/>
    </row>
    <row r="218" spans="1:7">
      <c r="A218" s="19"/>
      <c r="B218" s="19"/>
      <c r="D218" s="19"/>
      <c r="E218" s="19"/>
      <c r="F218" s="19"/>
      <c r="G218" s="19"/>
    </row>
    <row r="219" spans="1:7">
      <c r="A219" s="19"/>
      <c r="B219" s="19"/>
      <c r="D219" s="19"/>
      <c r="E219" s="19"/>
      <c r="F219" s="19"/>
      <c r="G219" s="19"/>
    </row>
    <row r="220" spans="1:7">
      <c r="A220" s="19"/>
      <c r="B220" s="19"/>
      <c r="D220" s="19"/>
      <c r="E220" s="19"/>
      <c r="F220" s="19"/>
      <c r="G220" s="19"/>
    </row>
    <row r="221" spans="1:7">
      <c r="A221" s="19"/>
      <c r="B221" s="19"/>
      <c r="D221" s="19"/>
      <c r="E221" s="19"/>
      <c r="F221" s="19"/>
      <c r="G221" s="19"/>
    </row>
    <row r="222" spans="1:7">
      <c r="A222" s="19"/>
      <c r="B222" s="19"/>
      <c r="D222" s="19"/>
      <c r="E222" s="19"/>
      <c r="F222" s="19"/>
      <c r="G222" s="19"/>
    </row>
    <row r="223" spans="1:7">
      <c r="A223" s="19"/>
      <c r="B223" s="19"/>
      <c r="D223" s="19"/>
      <c r="E223" s="19"/>
      <c r="F223" s="19"/>
      <c r="G223" s="19"/>
    </row>
    <row r="224" spans="1:7">
      <c r="A224" s="19"/>
      <c r="B224" s="19"/>
      <c r="D224" s="19"/>
      <c r="E224" s="19"/>
      <c r="F224" s="19"/>
      <c r="G224" s="19"/>
    </row>
    <row r="225" spans="1:7">
      <c r="A225" s="19"/>
      <c r="B225" s="19"/>
      <c r="D225" s="19"/>
      <c r="E225" s="19"/>
      <c r="F225" s="19"/>
      <c r="G225" s="19"/>
    </row>
    <row r="226" spans="1:7">
      <c r="A226" s="19"/>
      <c r="B226" s="19"/>
      <c r="D226" s="19"/>
      <c r="E226" s="19"/>
      <c r="F226" s="19"/>
      <c r="G226" s="19"/>
    </row>
    <row r="227" spans="1:7">
      <c r="A227" s="19"/>
      <c r="B227" s="19"/>
      <c r="D227" s="19"/>
      <c r="E227" s="19"/>
      <c r="F227" s="19"/>
      <c r="G227" s="19"/>
    </row>
    <row r="228" spans="1:7">
      <c r="A228" s="19"/>
      <c r="B228" s="19"/>
      <c r="D228" s="19"/>
      <c r="E228" s="19"/>
      <c r="F228" s="19"/>
      <c r="G228" s="19"/>
    </row>
    <row r="229" spans="1:7">
      <c r="A229" s="19"/>
      <c r="B229" s="19"/>
      <c r="D229" s="19"/>
      <c r="E229" s="19"/>
      <c r="F229" s="19"/>
      <c r="G229" s="19"/>
    </row>
    <row r="230" spans="1:7">
      <c r="A230" s="19"/>
      <c r="B230" s="19"/>
      <c r="D230" s="19"/>
      <c r="E230" s="19"/>
      <c r="F230" s="19"/>
      <c r="G230" s="19"/>
    </row>
    <row r="231" spans="1:7">
      <c r="A231" s="19"/>
      <c r="B231" s="19"/>
      <c r="D231" s="19"/>
      <c r="E231" s="19"/>
      <c r="F231" s="19"/>
      <c r="G231" s="19"/>
    </row>
    <row r="232" spans="1:7">
      <c r="A232" s="19"/>
      <c r="B232" s="19"/>
      <c r="D232" s="19"/>
      <c r="E232" s="19"/>
      <c r="F232" s="19"/>
      <c r="G232" s="19"/>
    </row>
    <row r="233" spans="1:7">
      <c r="A233" s="19"/>
      <c r="B233" s="19"/>
      <c r="D233" s="19"/>
      <c r="E233" s="19"/>
      <c r="F233" s="19"/>
      <c r="G233" s="19"/>
    </row>
    <row r="234" spans="1:7">
      <c r="A234" s="19"/>
      <c r="B234" s="19"/>
      <c r="D234" s="19"/>
      <c r="E234" s="19"/>
      <c r="F234" s="19"/>
      <c r="G234" s="19"/>
    </row>
    <row r="235" spans="1:7">
      <c r="A235" s="19"/>
      <c r="B235" s="19"/>
      <c r="D235" s="19"/>
      <c r="E235" s="19"/>
      <c r="F235" s="19"/>
      <c r="G235" s="19"/>
    </row>
    <row r="236" spans="1:7">
      <c r="A236" s="19"/>
      <c r="B236" s="19"/>
      <c r="D236" s="19"/>
      <c r="E236" s="19"/>
      <c r="F236" s="19"/>
      <c r="G236" s="19"/>
    </row>
    <row r="237" spans="1:7">
      <c r="A237" s="19"/>
      <c r="B237" s="19"/>
      <c r="D237" s="19"/>
      <c r="E237" s="19"/>
      <c r="F237" s="19"/>
      <c r="G237" s="19"/>
    </row>
    <row r="238" spans="1:7">
      <c r="A238" s="19"/>
      <c r="B238" s="19"/>
      <c r="D238" s="19"/>
      <c r="E238" s="19"/>
      <c r="F238" s="19"/>
      <c r="G238" s="19"/>
    </row>
    <row r="239" spans="1:7">
      <c r="A239" s="19"/>
      <c r="B239" s="19"/>
      <c r="D239" s="19"/>
      <c r="E239" s="19"/>
      <c r="F239" s="19"/>
      <c r="G239" s="19"/>
    </row>
    <row r="240" spans="1:7">
      <c r="A240" s="19"/>
      <c r="B240" s="19"/>
      <c r="D240" s="19"/>
      <c r="E240" s="19"/>
      <c r="F240" s="19"/>
      <c r="G240" s="19"/>
    </row>
    <row r="241" spans="1:7">
      <c r="A241" s="19"/>
      <c r="B241" s="19"/>
      <c r="D241" s="19"/>
      <c r="E241" s="19"/>
      <c r="F241" s="19"/>
      <c r="G241" s="19"/>
    </row>
    <row r="242" spans="1:7">
      <c r="A242" s="19"/>
      <c r="B242" s="19"/>
      <c r="D242" s="19"/>
      <c r="E242" s="19"/>
      <c r="F242" s="19"/>
      <c r="G242" s="19"/>
    </row>
    <row r="243" spans="1:7">
      <c r="A243" s="19"/>
      <c r="B243" s="19"/>
      <c r="D243" s="19"/>
      <c r="E243" s="19"/>
      <c r="F243" s="19"/>
      <c r="G243" s="19"/>
    </row>
    <row r="244" spans="1:7">
      <c r="A244" s="19"/>
      <c r="B244" s="19"/>
      <c r="D244" s="19"/>
      <c r="E244" s="19"/>
      <c r="F244" s="19"/>
      <c r="G244" s="19"/>
    </row>
    <row r="245" spans="1:7">
      <c r="A245" s="19"/>
      <c r="B245" s="19"/>
      <c r="D245" s="19"/>
      <c r="E245" s="19"/>
      <c r="F245" s="19"/>
      <c r="G245" s="19"/>
    </row>
    <row r="246" spans="1:7">
      <c r="A246" s="19"/>
      <c r="B246" s="19"/>
      <c r="D246" s="19"/>
      <c r="E246" s="19"/>
      <c r="F246" s="19"/>
      <c r="G246" s="19"/>
    </row>
    <row r="247" spans="1:7">
      <c r="A247" s="19"/>
      <c r="B247" s="19"/>
      <c r="D247" s="19"/>
      <c r="E247" s="19"/>
      <c r="F247" s="19"/>
      <c r="G247" s="19"/>
    </row>
    <row r="248" spans="1:7">
      <c r="A248" s="19"/>
      <c r="B248" s="19"/>
      <c r="D248" s="19"/>
      <c r="E248" s="19"/>
      <c r="F248" s="19"/>
      <c r="G248" s="19"/>
    </row>
    <row r="249" spans="1:7">
      <c r="A249" s="19"/>
      <c r="B249" s="19"/>
      <c r="D249" s="19"/>
      <c r="E249" s="19"/>
      <c r="F249" s="19"/>
      <c r="G249" s="19"/>
    </row>
    <row r="250" spans="1:7">
      <c r="A250" s="19"/>
      <c r="B250" s="19"/>
      <c r="D250" s="19"/>
      <c r="E250" s="19"/>
      <c r="F250" s="19"/>
      <c r="G250" s="19"/>
    </row>
    <row r="251" spans="1:7">
      <c r="A251" s="19"/>
      <c r="B251" s="19"/>
      <c r="D251" s="19"/>
      <c r="E251" s="19"/>
      <c r="F251" s="19"/>
      <c r="G251" s="19"/>
    </row>
    <row r="252" spans="1:7">
      <c r="A252" s="19"/>
      <c r="B252" s="19"/>
      <c r="D252" s="19"/>
      <c r="E252" s="19"/>
      <c r="F252" s="19"/>
      <c r="G252" s="19"/>
    </row>
    <row r="253" spans="1:7">
      <c r="A253" s="19"/>
      <c r="B253" s="19"/>
      <c r="D253" s="19"/>
      <c r="E253" s="19"/>
      <c r="F253" s="19"/>
      <c r="G253" s="19"/>
    </row>
    <row r="254" spans="1:7">
      <c r="A254" s="19"/>
      <c r="B254" s="19"/>
      <c r="D254" s="19"/>
      <c r="E254" s="19"/>
      <c r="F254" s="19"/>
      <c r="G254" s="19"/>
    </row>
    <row r="255" spans="1:7">
      <c r="A255" s="19"/>
      <c r="B255" s="19"/>
      <c r="D255" s="19"/>
      <c r="E255" s="19"/>
      <c r="F255" s="19"/>
      <c r="G255" s="19"/>
    </row>
    <row r="256" spans="1:7">
      <c r="A256" s="19"/>
      <c r="B256" s="19"/>
      <c r="D256" s="19"/>
      <c r="E256" s="19"/>
      <c r="F256" s="19"/>
      <c r="G256" s="19"/>
    </row>
    <row r="257" spans="1:7">
      <c r="A257" s="19"/>
      <c r="B257" s="19"/>
      <c r="D257" s="19"/>
      <c r="E257" s="19"/>
      <c r="F257" s="19"/>
      <c r="G257" s="19"/>
    </row>
    <row r="258" spans="1:7">
      <c r="A258" s="19"/>
      <c r="B258" s="19"/>
      <c r="D258" s="19"/>
      <c r="E258" s="19"/>
      <c r="F258" s="19"/>
      <c r="G258" s="19"/>
    </row>
    <row r="259" spans="1:7">
      <c r="A259" s="19"/>
      <c r="B259" s="19"/>
      <c r="D259" s="19"/>
      <c r="E259" s="19"/>
      <c r="F259" s="19"/>
      <c r="G259" s="19"/>
    </row>
    <row r="260" spans="1:7">
      <c r="A260" s="19"/>
      <c r="B260" s="19"/>
      <c r="D260" s="19"/>
      <c r="E260" s="19"/>
      <c r="F260" s="19"/>
      <c r="G260" s="19"/>
    </row>
    <row r="261" spans="1:7">
      <c r="A261" s="19"/>
      <c r="B261" s="19"/>
      <c r="D261" s="19"/>
      <c r="E261" s="19"/>
      <c r="F261" s="19"/>
      <c r="G261" s="19"/>
    </row>
    <row r="262" spans="1:7">
      <c r="A262" s="19"/>
      <c r="B262" s="19"/>
      <c r="D262" s="19"/>
      <c r="E262" s="19"/>
      <c r="F262" s="19"/>
      <c r="G262" s="19"/>
    </row>
    <row r="263" spans="1:7">
      <c r="A263" s="19"/>
      <c r="B263" s="19"/>
      <c r="D263" s="19"/>
      <c r="E263" s="19"/>
      <c r="F263" s="19"/>
      <c r="G263" s="19"/>
    </row>
    <row r="264" spans="1:7">
      <c r="A264" s="19"/>
      <c r="B264" s="19"/>
      <c r="D264" s="19"/>
      <c r="E264" s="19"/>
      <c r="F264" s="19"/>
      <c r="G264" s="19"/>
    </row>
    <row r="265" spans="1:7">
      <c r="A265" s="19"/>
      <c r="B265" s="19"/>
      <c r="D265" s="19"/>
      <c r="E265" s="19"/>
      <c r="F265" s="19"/>
      <c r="G265" s="19"/>
    </row>
    <row r="266" spans="1:7">
      <c r="A266" s="19"/>
      <c r="B266" s="19"/>
      <c r="D266" s="19"/>
      <c r="E266" s="19"/>
      <c r="F266" s="19"/>
      <c r="G266" s="19"/>
    </row>
    <row r="267" spans="1:7">
      <c r="A267" s="19"/>
      <c r="B267" s="19"/>
      <c r="D267" s="19"/>
      <c r="E267" s="19"/>
      <c r="F267" s="19"/>
      <c r="G267" s="19"/>
    </row>
    <row r="268" spans="1:7">
      <c r="A268" s="19"/>
      <c r="B268" s="19"/>
      <c r="D268" s="19"/>
      <c r="E268" s="19"/>
      <c r="F268" s="19"/>
      <c r="G268" s="19"/>
    </row>
    <row r="269" spans="1:7">
      <c r="A269" s="19"/>
      <c r="B269" s="19"/>
      <c r="D269" s="19"/>
      <c r="E269" s="19"/>
      <c r="F269" s="19"/>
      <c r="G269" s="19"/>
    </row>
    <row r="270" spans="1:7">
      <c r="A270" s="19"/>
      <c r="B270" s="19"/>
      <c r="D270" s="19"/>
      <c r="E270" s="19"/>
      <c r="F270" s="19"/>
      <c r="G270" s="19"/>
    </row>
    <row r="271" spans="1:7">
      <c r="A271" s="19"/>
      <c r="B271" s="19"/>
      <c r="D271" s="19"/>
      <c r="E271" s="19"/>
      <c r="F271" s="19"/>
      <c r="G271" s="19"/>
    </row>
    <row r="272" spans="1:7">
      <c r="A272" s="19"/>
      <c r="B272" s="19"/>
      <c r="D272" s="19"/>
      <c r="E272" s="19"/>
      <c r="F272" s="19"/>
      <c r="G272" s="19"/>
    </row>
    <row r="273" spans="1:7">
      <c r="A273" s="19"/>
      <c r="B273" s="19"/>
      <c r="D273" s="19"/>
      <c r="E273" s="19"/>
      <c r="F273" s="19"/>
      <c r="G273" s="19"/>
    </row>
    <row r="274" spans="1:7">
      <c r="A274" s="19"/>
      <c r="B274" s="19"/>
      <c r="D274" s="19"/>
      <c r="E274" s="19"/>
      <c r="F274" s="19"/>
      <c r="G274" s="19"/>
    </row>
    <row r="275" spans="1:7">
      <c r="A275" s="19"/>
      <c r="B275" s="19"/>
      <c r="D275" s="19"/>
      <c r="E275" s="19"/>
      <c r="F275" s="19"/>
      <c r="G275" s="19"/>
    </row>
    <row r="276" spans="1:7">
      <c r="A276" s="19"/>
      <c r="B276" s="19"/>
      <c r="D276" s="19"/>
      <c r="E276" s="19"/>
      <c r="F276" s="19"/>
      <c r="G276" s="19"/>
    </row>
    <row r="277" spans="1:7">
      <c r="A277" s="19"/>
      <c r="B277" s="19"/>
      <c r="D277" s="19"/>
      <c r="E277" s="19"/>
      <c r="F277" s="19"/>
      <c r="G277" s="19"/>
    </row>
    <row r="278" spans="1:7">
      <c r="A278" s="19"/>
      <c r="B278" s="19"/>
      <c r="D278" s="19"/>
      <c r="E278" s="19"/>
      <c r="F278" s="19"/>
      <c r="G278" s="19"/>
    </row>
    <row r="279" spans="1:7">
      <c r="A279" s="19"/>
      <c r="B279" s="19"/>
      <c r="D279" s="19"/>
      <c r="E279" s="19"/>
      <c r="F279" s="19"/>
      <c r="G279" s="19"/>
    </row>
    <row r="280" spans="1:7">
      <c r="A280" s="19"/>
      <c r="B280" s="19"/>
      <c r="D280" s="19"/>
      <c r="E280" s="19"/>
      <c r="F280" s="19"/>
      <c r="G280" s="19"/>
    </row>
    <row r="281" spans="1:7">
      <c r="A281" s="19"/>
      <c r="B281" s="19"/>
      <c r="D281" s="19"/>
      <c r="E281" s="19"/>
      <c r="F281" s="19"/>
      <c r="G281" s="19"/>
    </row>
    <row r="282" spans="1:7">
      <c r="A282" s="19"/>
      <c r="B282" s="19"/>
      <c r="D282" s="19"/>
      <c r="E282" s="19"/>
      <c r="F282" s="19"/>
      <c r="G282" s="19"/>
    </row>
    <row r="283" spans="1:7">
      <c r="A283" s="19"/>
      <c r="B283" s="19"/>
      <c r="D283" s="19"/>
      <c r="E283" s="19"/>
      <c r="F283" s="19"/>
      <c r="G283" s="19"/>
    </row>
    <row r="284" spans="1:7">
      <c r="A284" s="19"/>
      <c r="B284" s="19"/>
      <c r="D284" s="19"/>
      <c r="E284" s="19"/>
      <c r="F284" s="19"/>
      <c r="G284" s="19"/>
    </row>
    <row r="285" spans="1:7">
      <c r="A285" s="19"/>
      <c r="B285" s="19"/>
      <c r="D285" s="19"/>
      <c r="E285" s="19"/>
      <c r="F285" s="19"/>
      <c r="G285" s="19"/>
    </row>
    <row r="286" spans="1:7">
      <c r="A286" s="19"/>
      <c r="B286" s="19"/>
      <c r="D286" s="19"/>
      <c r="E286" s="19"/>
      <c r="F286" s="19"/>
      <c r="G286" s="19"/>
    </row>
    <row r="287" spans="1:7">
      <c r="A287" s="19"/>
      <c r="B287" s="19"/>
      <c r="D287" s="19"/>
      <c r="E287" s="19"/>
      <c r="F287" s="19"/>
      <c r="G287" s="19"/>
    </row>
    <row r="288" spans="1:7">
      <c r="A288" s="19"/>
      <c r="B288" s="19"/>
      <c r="D288" s="19"/>
      <c r="E288" s="19"/>
      <c r="F288" s="19"/>
      <c r="G288" s="19"/>
    </row>
    <row r="289" spans="1:7">
      <c r="A289" s="19"/>
      <c r="B289" s="19"/>
      <c r="D289" s="19"/>
      <c r="E289" s="19"/>
      <c r="F289" s="19"/>
      <c r="G289" s="19"/>
    </row>
    <row r="290" spans="1:7">
      <c r="A290" s="19"/>
      <c r="B290" s="19"/>
      <c r="D290" s="19"/>
      <c r="E290" s="19"/>
      <c r="F290" s="19"/>
      <c r="G290" s="19"/>
    </row>
    <row r="291" spans="1:7">
      <c r="A291" s="19"/>
      <c r="B291" s="19"/>
      <c r="D291" s="19"/>
      <c r="E291" s="19"/>
      <c r="F291" s="19"/>
      <c r="G291" s="19"/>
    </row>
    <row r="292" spans="1:7">
      <c r="A292" s="19"/>
      <c r="B292" s="19"/>
      <c r="D292" s="19"/>
      <c r="E292" s="19"/>
      <c r="F292" s="19"/>
      <c r="G292" s="19"/>
    </row>
    <row r="293" spans="1:7">
      <c r="A293" s="19"/>
      <c r="B293" s="19"/>
      <c r="D293" s="19"/>
      <c r="E293" s="19"/>
      <c r="F293" s="19"/>
      <c r="G293" s="19"/>
    </row>
    <row r="294" spans="1:7">
      <c r="A294" s="19"/>
      <c r="B294" s="19"/>
      <c r="D294" s="19"/>
      <c r="E294" s="19"/>
      <c r="F294" s="19"/>
      <c r="G294" s="19"/>
    </row>
    <row r="295" spans="1:7">
      <c r="A295" s="19"/>
      <c r="B295" s="19"/>
      <c r="D295" s="19"/>
      <c r="E295" s="19"/>
      <c r="F295" s="19"/>
      <c r="G295" s="19"/>
    </row>
    <row r="296" spans="1:7">
      <c r="A296" s="19"/>
      <c r="B296" s="19"/>
      <c r="D296" s="19"/>
      <c r="E296" s="19"/>
      <c r="F296" s="19"/>
      <c r="G296" s="19"/>
    </row>
    <row r="297" spans="1:7">
      <c r="A297" s="19"/>
      <c r="B297" s="19"/>
      <c r="D297" s="19"/>
      <c r="E297" s="19"/>
      <c r="F297" s="19"/>
      <c r="G297" s="19"/>
    </row>
    <row r="298" spans="1:7">
      <c r="A298" s="19"/>
      <c r="B298" s="19"/>
      <c r="D298" s="19"/>
      <c r="E298" s="19"/>
      <c r="F298" s="19"/>
      <c r="G298" s="19"/>
    </row>
    <row r="299" spans="1:7">
      <c r="A299" s="19"/>
      <c r="B299" s="19"/>
      <c r="D299" s="19"/>
      <c r="E299" s="19"/>
      <c r="F299" s="19"/>
      <c r="G299" s="19"/>
    </row>
    <row r="300" spans="1:7">
      <c r="A300" s="19"/>
      <c r="B300" s="19"/>
      <c r="D300" s="19"/>
      <c r="E300" s="19"/>
      <c r="F300" s="19"/>
      <c r="G300" s="19"/>
    </row>
    <row r="301" spans="1:7">
      <c r="A301" s="19"/>
      <c r="B301" s="19"/>
      <c r="D301" s="19"/>
      <c r="E301" s="19"/>
      <c r="F301" s="19"/>
      <c r="G301" s="19"/>
    </row>
    <row r="302" spans="1:7">
      <c r="A302" s="19"/>
      <c r="B302" s="19"/>
      <c r="D302" s="19"/>
      <c r="E302" s="19"/>
      <c r="F302" s="19"/>
      <c r="G302" s="19"/>
    </row>
    <row r="303" spans="1:7">
      <c r="A303" s="19"/>
      <c r="B303" s="19"/>
      <c r="D303" s="19"/>
      <c r="E303" s="19"/>
      <c r="F303" s="19"/>
      <c r="G303" s="19"/>
    </row>
    <row r="304" spans="1:7">
      <c r="A304" s="19"/>
      <c r="B304" s="19"/>
      <c r="D304" s="19"/>
      <c r="E304" s="19"/>
      <c r="F304" s="19"/>
      <c r="G304" s="19"/>
    </row>
    <row r="305" spans="1:7">
      <c r="A305" s="19"/>
      <c r="B305" s="19"/>
      <c r="D305" s="19"/>
      <c r="E305" s="19"/>
      <c r="F305" s="19"/>
      <c r="G305" s="19"/>
    </row>
    <row r="306" spans="1:7">
      <c r="A306" s="19"/>
      <c r="B306" s="19"/>
      <c r="D306" s="19"/>
      <c r="E306" s="19"/>
      <c r="F306" s="19"/>
      <c r="G306" s="19"/>
    </row>
    <row r="307" spans="1:7">
      <c r="A307" s="19"/>
      <c r="B307" s="19"/>
      <c r="D307" s="19"/>
      <c r="E307" s="19"/>
      <c r="F307" s="19"/>
      <c r="G307" s="19"/>
    </row>
    <row r="308" spans="1:7">
      <c r="A308" s="19"/>
      <c r="B308" s="19"/>
      <c r="D308" s="19"/>
      <c r="E308" s="19"/>
      <c r="F308" s="19"/>
      <c r="G308" s="19"/>
    </row>
    <row r="309" spans="1:7">
      <c r="A309" s="19"/>
      <c r="B309" s="19"/>
      <c r="D309" s="19"/>
      <c r="E309" s="19"/>
      <c r="F309" s="19"/>
      <c r="G309" s="19"/>
    </row>
    <row r="310" spans="1:7">
      <c r="A310" s="19"/>
      <c r="B310" s="19"/>
      <c r="D310" s="19"/>
      <c r="E310" s="19"/>
      <c r="F310" s="19"/>
      <c r="G310" s="19"/>
    </row>
    <row r="311" spans="1:7">
      <c r="A311" s="19"/>
      <c r="B311" s="19"/>
      <c r="D311" s="19"/>
      <c r="E311" s="19"/>
      <c r="F311" s="19"/>
      <c r="G311" s="19"/>
    </row>
    <row r="312" spans="1:7">
      <c r="A312" s="19"/>
      <c r="B312" s="19"/>
      <c r="D312" s="19"/>
      <c r="E312" s="19"/>
      <c r="F312" s="19"/>
      <c r="G312" s="19"/>
    </row>
    <row r="313" spans="1:7">
      <c r="A313" s="19"/>
      <c r="B313" s="19"/>
      <c r="D313" s="19"/>
      <c r="E313" s="19"/>
      <c r="F313" s="19"/>
      <c r="G313" s="19"/>
    </row>
    <row r="314" spans="1:7">
      <c r="A314" s="19"/>
      <c r="B314" s="19"/>
      <c r="D314" s="19"/>
      <c r="E314" s="19"/>
      <c r="F314" s="19"/>
      <c r="G314" s="19"/>
    </row>
    <row r="315" spans="1:7">
      <c r="A315" s="19"/>
      <c r="B315" s="19"/>
      <c r="D315" s="19"/>
      <c r="E315" s="19"/>
      <c r="F315" s="19"/>
      <c r="G315" s="19"/>
    </row>
    <row r="316" spans="1:7">
      <c r="A316" s="19"/>
      <c r="B316" s="19"/>
      <c r="D316" s="19"/>
      <c r="E316" s="19"/>
      <c r="F316" s="19"/>
      <c r="G316" s="19"/>
    </row>
    <row r="317" spans="1:7">
      <c r="A317" s="19"/>
      <c r="B317" s="19"/>
      <c r="D317" s="19"/>
      <c r="E317" s="19"/>
      <c r="F317" s="19"/>
      <c r="G317" s="19"/>
    </row>
    <row r="318" spans="1:7">
      <c r="A318" s="19"/>
      <c r="B318" s="19"/>
      <c r="D318" s="19"/>
      <c r="E318" s="19"/>
      <c r="F318" s="19"/>
      <c r="G318" s="19"/>
    </row>
    <row r="319" spans="1:7">
      <c r="A319" s="19"/>
      <c r="B319" s="19"/>
      <c r="D319" s="19"/>
      <c r="E319" s="19"/>
      <c r="F319" s="19"/>
      <c r="G319" s="19"/>
    </row>
    <row r="320" spans="1:7">
      <c r="A320" s="19"/>
      <c r="B320" s="19"/>
      <c r="D320" s="19"/>
      <c r="E320" s="19"/>
      <c r="F320" s="19"/>
      <c r="G320" s="19"/>
    </row>
    <row r="321" spans="1:7">
      <c r="A321" s="19"/>
      <c r="B321" s="19"/>
      <c r="D321" s="19"/>
      <c r="E321" s="19"/>
      <c r="F321" s="19"/>
      <c r="G321" s="19"/>
    </row>
    <row r="322" spans="1:7">
      <c r="A322" s="19"/>
      <c r="B322" s="19"/>
      <c r="D322" s="19"/>
      <c r="E322" s="19"/>
      <c r="F322" s="19"/>
      <c r="G322" s="19"/>
    </row>
    <row r="323" spans="1:7">
      <c r="A323" s="19"/>
      <c r="B323" s="19"/>
      <c r="D323" s="19"/>
      <c r="E323" s="19"/>
      <c r="F323" s="19"/>
      <c r="G323" s="19"/>
    </row>
    <row r="324" spans="1:7">
      <c r="A324" s="19"/>
      <c r="B324" s="19"/>
      <c r="D324" s="19"/>
      <c r="E324" s="19"/>
      <c r="F324" s="19"/>
      <c r="G324" s="19"/>
    </row>
    <row r="325" spans="1:7">
      <c r="A325" s="19"/>
      <c r="B325" s="19"/>
      <c r="D325" s="19"/>
      <c r="E325" s="19"/>
      <c r="F325" s="19"/>
      <c r="G325" s="19"/>
    </row>
    <row r="326" spans="1:7">
      <c r="A326" s="19"/>
      <c r="B326" s="19"/>
      <c r="D326" s="19"/>
      <c r="E326" s="19"/>
      <c r="F326" s="19"/>
      <c r="G326" s="19"/>
    </row>
    <row r="327" spans="1:7">
      <c r="A327" s="19"/>
      <c r="B327" s="19"/>
      <c r="D327" s="19"/>
      <c r="E327" s="19"/>
      <c r="F327" s="19"/>
      <c r="G327" s="19"/>
    </row>
    <row r="328" spans="1:7">
      <c r="A328" s="19"/>
      <c r="B328" s="19"/>
      <c r="D328" s="19"/>
      <c r="E328" s="19"/>
      <c r="F328" s="19"/>
      <c r="G328" s="19"/>
    </row>
    <row r="329" spans="1:7">
      <c r="A329" s="19"/>
      <c r="B329" s="19"/>
      <c r="D329" s="19"/>
      <c r="E329" s="19"/>
      <c r="F329" s="19"/>
      <c r="G329" s="19"/>
    </row>
    <row r="330" spans="1:7">
      <c r="A330" s="19"/>
      <c r="B330" s="19"/>
      <c r="D330" s="19"/>
      <c r="E330" s="19"/>
      <c r="F330" s="19"/>
      <c r="G330" s="19"/>
    </row>
    <row r="331" spans="1:7">
      <c r="A331" s="19"/>
      <c r="B331" s="19"/>
      <c r="D331" s="19"/>
      <c r="E331" s="19"/>
      <c r="F331" s="19"/>
      <c r="G331" s="19"/>
    </row>
    <row r="332" spans="1:7">
      <c r="A332" s="19"/>
      <c r="B332" s="19"/>
      <c r="D332" s="19"/>
      <c r="E332" s="19"/>
      <c r="F332" s="19"/>
      <c r="G332" s="19"/>
    </row>
    <row r="333" spans="1:7">
      <c r="A333" s="19"/>
      <c r="B333" s="19"/>
      <c r="D333" s="19"/>
      <c r="E333" s="19"/>
      <c r="F333" s="19"/>
      <c r="G333" s="19"/>
    </row>
    <row r="334" spans="1:7">
      <c r="A334" s="19"/>
      <c r="B334" s="19"/>
      <c r="D334" s="19"/>
      <c r="E334" s="19"/>
      <c r="F334" s="19"/>
      <c r="G334" s="19"/>
    </row>
    <row r="335" spans="1:7">
      <c r="A335" s="19"/>
      <c r="B335" s="19"/>
      <c r="D335" s="19"/>
      <c r="E335" s="19"/>
      <c r="F335" s="19"/>
      <c r="G335" s="19"/>
    </row>
    <row r="336" spans="1:7">
      <c r="A336" s="19"/>
      <c r="B336" s="19"/>
      <c r="D336" s="19"/>
      <c r="E336" s="19"/>
      <c r="F336" s="19"/>
      <c r="G336" s="19"/>
    </row>
    <row r="337" spans="1:7">
      <c r="A337" s="19"/>
      <c r="B337" s="19"/>
      <c r="D337" s="19"/>
      <c r="E337" s="19"/>
      <c r="F337" s="19"/>
      <c r="G337" s="19"/>
    </row>
    <row r="338" spans="1:7">
      <c r="A338" s="19"/>
      <c r="B338" s="19"/>
      <c r="D338" s="19"/>
      <c r="E338" s="19"/>
      <c r="F338" s="19"/>
      <c r="G338" s="19"/>
    </row>
    <row r="339" spans="1:7">
      <c r="A339" s="19"/>
      <c r="B339" s="19"/>
      <c r="D339" s="19"/>
      <c r="E339" s="19"/>
      <c r="F339" s="19"/>
      <c r="G339" s="19"/>
    </row>
    <row r="340" spans="1:7">
      <c r="A340" s="19"/>
      <c r="B340" s="19"/>
      <c r="D340" s="19"/>
      <c r="E340" s="19"/>
      <c r="F340" s="19"/>
      <c r="G340" s="19"/>
    </row>
    <row r="341" spans="1:7">
      <c r="A341" s="19"/>
      <c r="B341" s="19"/>
      <c r="D341" s="19"/>
      <c r="E341" s="19"/>
      <c r="F341" s="19"/>
      <c r="G341" s="19"/>
    </row>
    <row r="342" spans="1:7">
      <c r="A342" s="19"/>
      <c r="B342" s="19"/>
      <c r="D342" s="19"/>
      <c r="E342" s="19"/>
      <c r="F342" s="19"/>
      <c r="G342" s="19"/>
    </row>
    <row r="343" spans="1:7">
      <c r="A343" s="19"/>
      <c r="B343" s="19"/>
      <c r="D343" s="19"/>
      <c r="E343" s="19"/>
      <c r="F343" s="19"/>
      <c r="G343" s="19"/>
    </row>
    <row r="344" spans="1:7">
      <c r="A344" s="19"/>
      <c r="B344" s="19"/>
      <c r="D344" s="19"/>
      <c r="E344" s="19"/>
      <c r="F344" s="19"/>
      <c r="G344" s="19"/>
    </row>
    <row r="345" spans="1:7">
      <c r="A345" s="19"/>
      <c r="B345" s="19"/>
      <c r="D345" s="19"/>
      <c r="E345" s="19"/>
      <c r="F345" s="19"/>
      <c r="G345" s="19"/>
    </row>
    <row r="346" spans="1:7">
      <c r="A346" s="19"/>
      <c r="B346" s="19"/>
      <c r="D346" s="19"/>
      <c r="E346" s="19"/>
      <c r="F346" s="19"/>
      <c r="G346" s="19"/>
    </row>
    <row r="347" spans="1:7">
      <c r="A347" s="19"/>
      <c r="B347" s="19"/>
      <c r="D347" s="19"/>
      <c r="E347" s="19"/>
      <c r="F347" s="19"/>
      <c r="G347" s="19"/>
    </row>
    <row r="348" spans="1:7">
      <c r="A348" s="19"/>
      <c r="B348" s="19"/>
      <c r="D348" s="19"/>
      <c r="E348" s="19"/>
      <c r="F348" s="19"/>
      <c r="G348" s="19"/>
    </row>
    <row r="349" spans="1:7">
      <c r="A349" s="19"/>
      <c r="B349" s="19"/>
      <c r="D349" s="19"/>
      <c r="E349" s="19"/>
      <c r="F349" s="19"/>
      <c r="G349" s="19"/>
    </row>
    <row r="350" spans="1:7">
      <c r="A350" s="19"/>
      <c r="B350" s="19"/>
      <c r="D350" s="19"/>
      <c r="E350" s="19"/>
      <c r="F350" s="19"/>
      <c r="G350" s="19"/>
    </row>
    <row r="351" spans="1:7">
      <c r="A351" s="19"/>
      <c r="B351" s="19"/>
      <c r="D351" s="19"/>
      <c r="E351" s="19"/>
      <c r="F351" s="19"/>
      <c r="G351" s="19"/>
    </row>
    <row r="352" spans="1:7">
      <c r="A352" s="19"/>
      <c r="B352" s="19"/>
      <c r="D352" s="19"/>
      <c r="E352" s="19"/>
      <c r="F352" s="19"/>
      <c r="G352" s="19"/>
    </row>
    <row r="353" spans="1:7">
      <c r="A353" s="19"/>
      <c r="B353" s="19"/>
      <c r="D353" s="19"/>
      <c r="E353" s="19"/>
      <c r="F353" s="19"/>
      <c r="G353" s="19"/>
    </row>
    <row r="354" spans="1:7">
      <c r="A354" s="19"/>
      <c r="B354" s="19"/>
      <c r="D354" s="19"/>
      <c r="E354" s="19"/>
      <c r="F354" s="19"/>
      <c r="G354" s="19"/>
    </row>
    <row r="355" spans="1:7">
      <c r="A355" s="19"/>
      <c r="B355" s="19"/>
      <c r="D355" s="19"/>
      <c r="E355" s="19"/>
      <c r="F355" s="19"/>
      <c r="G355" s="19"/>
    </row>
    <row r="356" spans="1:7">
      <c r="A356" s="19"/>
      <c r="B356" s="19"/>
      <c r="D356" s="19"/>
      <c r="E356" s="19"/>
      <c r="F356" s="19"/>
      <c r="G356" s="19"/>
    </row>
    <row r="357" spans="1:7">
      <c r="A357" s="19"/>
      <c r="B357" s="19"/>
      <c r="D357" s="19"/>
      <c r="E357" s="19"/>
      <c r="F357" s="19"/>
      <c r="G357" s="19"/>
    </row>
    <row r="358" spans="1:7">
      <c r="A358" s="19"/>
      <c r="B358" s="19"/>
      <c r="D358" s="19"/>
      <c r="E358" s="19"/>
      <c r="F358" s="19"/>
      <c r="G358" s="19"/>
    </row>
    <row r="359" spans="1:7">
      <c r="A359" s="19"/>
      <c r="B359" s="19"/>
      <c r="D359" s="19"/>
      <c r="E359" s="19"/>
      <c r="F359" s="19"/>
      <c r="G359" s="19"/>
    </row>
    <row r="360" spans="1:7">
      <c r="A360" s="19"/>
      <c r="B360" s="19"/>
      <c r="D360" s="19"/>
      <c r="E360" s="19"/>
      <c r="F360" s="19"/>
      <c r="G360" s="19"/>
    </row>
    <row r="361" spans="1:7">
      <c r="A361" s="19"/>
      <c r="B361" s="19"/>
      <c r="D361" s="19"/>
      <c r="E361" s="19"/>
      <c r="F361" s="19"/>
      <c r="G361" s="19"/>
    </row>
    <row r="362" spans="1:7">
      <c r="A362" s="19"/>
      <c r="B362" s="19"/>
      <c r="D362" s="19"/>
      <c r="E362" s="19"/>
      <c r="F362" s="19"/>
      <c r="G362" s="19"/>
    </row>
    <row r="363" spans="1:7">
      <c r="A363" s="19"/>
      <c r="B363" s="19"/>
      <c r="D363" s="19"/>
      <c r="E363" s="19"/>
      <c r="F363" s="19"/>
      <c r="G363" s="19"/>
    </row>
    <row r="364" spans="1:7">
      <c r="A364" s="19"/>
      <c r="B364" s="19"/>
      <c r="D364" s="19"/>
      <c r="E364" s="19"/>
      <c r="F364" s="19"/>
      <c r="G364" s="19"/>
    </row>
    <row r="365" spans="1:7">
      <c r="A365" s="19"/>
      <c r="B365" s="19"/>
      <c r="D365" s="19"/>
      <c r="E365" s="19"/>
      <c r="F365" s="19"/>
      <c r="G365" s="19"/>
    </row>
    <row r="366" spans="1:7">
      <c r="A366" s="19"/>
      <c r="B366" s="19"/>
      <c r="D366" s="19"/>
      <c r="E366" s="19"/>
      <c r="F366" s="19"/>
      <c r="G366" s="19"/>
    </row>
    <row r="367" spans="1:7">
      <c r="A367" s="19"/>
      <c r="B367" s="19"/>
      <c r="D367" s="19"/>
      <c r="E367" s="19"/>
      <c r="F367" s="19"/>
      <c r="G367" s="19"/>
    </row>
    <row r="368" spans="1:7">
      <c r="A368" s="19"/>
      <c r="B368" s="19"/>
      <c r="D368" s="19"/>
      <c r="E368" s="19"/>
      <c r="F368" s="19"/>
      <c r="G368" s="19"/>
    </row>
    <row r="369" spans="1:7">
      <c r="A369" s="19"/>
      <c r="B369" s="19"/>
      <c r="D369" s="19"/>
      <c r="E369" s="19"/>
      <c r="F369" s="19"/>
      <c r="G369" s="19"/>
    </row>
    <row r="370" spans="1:7">
      <c r="A370" s="19"/>
      <c r="B370" s="19"/>
      <c r="D370" s="19"/>
      <c r="E370" s="19"/>
      <c r="F370" s="19"/>
      <c r="G370" s="19"/>
    </row>
    <row r="371" spans="1:7">
      <c r="A371" s="19"/>
      <c r="B371" s="19"/>
      <c r="D371" s="19"/>
      <c r="E371" s="19"/>
      <c r="F371" s="19"/>
      <c r="G371" s="19"/>
    </row>
    <row r="372" spans="1:7">
      <c r="A372" s="19"/>
      <c r="B372" s="19"/>
      <c r="D372" s="19"/>
      <c r="E372" s="19"/>
      <c r="F372" s="19"/>
      <c r="G372" s="19"/>
    </row>
    <row r="373" spans="1:7">
      <c r="A373" s="19"/>
      <c r="B373" s="19"/>
      <c r="D373" s="19"/>
      <c r="E373" s="19"/>
      <c r="F373" s="19"/>
      <c r="G373" s="19"/>
    </row>
    <row r="374" spans="1:7">
      <c r="A374" s="19"/>
      <c r="B374" s="19"/>
      <c r="D374" s="19"/>
      <c r="E374" s="19"/>
      <c r="F374" s="19"/>
      <c r="G374" s="19"/>
    </row>
    <row r="375" spans="1:7">
      <c r="A375" s="19"/>
      <c r="B375" s="19"/>
      <c r="D375" s="19"/>
      <c r="E375" s="19"/>
      <c r="F375" s="19"/>
      <c r="G375" s="19"/>
    </row>
    <row r="376" spans="1:7">
      <c r="A376" s="19"/>
      <c r="B376" s="19"/>
      <c r="D376" s="19"/>
      <c r="E376" s="19"/>
      <c r="F376" s="19"/>
      <c r="G376" s="19"/>
    </row>
    <row r="377" spans="1:7">
      <c r="A377" s="19"/>
      <c r="B377" s="19"/>
      <c r="D377" s="19"/>
      <c r="E377" s="19"/>
      <c r="F377" s="19"/>
      <c r="G377" s="19"/>
    </row>
    <row r="378" spans="1:7">
      <c r="A378" s="19"/>
      <c r="B378" s="19"/>
      <c r="D378" s="19"/>
      <c r="E378" s="19"/>
      <c r="F378" s="19"/>
      <c r="G378" s="19"/>
    </row>
    <row r="379" spans="1:7">
      <c r="A379" s="19"/>
      <c r="B379" s="19"/>
      <c r="D379" s="19"/>
      <c r="E379" s="19"/>
      <c r="F379" s="19"/>
      <c r="G379" s="19"/>
    </row>
    <row r="380" spans="1:7">
      <c r="A380" s="19"/>
      <c r="B380" s="19"/>
      <c r="D380" s="19"/>
      <c r="E380" s="19"/>
      <c r="F380" s="19"/>
      <c r="G380" s="19"/>
    </row>
    <row r="381" spans="1:7">
      <c r="A381" s="19"/>
      <c r="B381" s="19"/>
      <c r="D381" s="19"/>
      <c r="E381" s="19"/>
      <c r="F381" s="19"/>
      <c r="G381" s="19"/>
    </row>
    <row r="382" spans="1:7">
      <c r="A382" s="19"/>
      <c r="B382" s="19"/>
      <c r="D382" s="19"/>
      <c r="E382" s="19"/>
      <c r="F382" s="19"/>
      <c r="G382" s="19"/>
    </row>
    <row r="383" spans="1:7">
      <c r="A383" s="19"/>
      <c r="B383" s="19"/>
      <c r="D383" s="19"/>
      <c r="E383" s="19"/>
      <c r="F383" s="19"/>
      <c r="G383" s="19"/>
    </row>
    <row r="384" spans="1:7">
      <c r="A384" s="19"/>
      <c r="B384" s="19"/>
      <c r="D384" s="19"/>
      <c r="E384" s="19"/>
      <c r="F384" s="19"/>
      <c r="G384" s="19"/>
    </row>
    <row r="385" spans="1:7">
      <c r="A385" s="19"/>
      <c r="B385" s="19"/>
      <c r="D385" s="19"/>
      <c r="E385" s="19"/>
      <c r="F385" s="19"/>
      <c r="G385" s="19"/>
    </row>
    <row r="386" spans="1:7">
      <c r="A386" s="19"/>
      <c r="B386" s="19"/>
      <c r="D386" s="19"/>
      <c r="E386" s="19"/>
      <c r="F386" s="19"/>
      <c r="G386" s="19"/>
    </row>
    <row r="387" spans="1:7">
      <c r="A387" s="19"/>
      <c r="B387" s="19"/>
      <c r="D387" s="19"/>
      <c r="E387" s="19"/>
      <c r="F387" s="19"/>
      <c r="G387" s="19"/>
    </row>
    <row r="388" spans="1:7">
      <c r="A388" s="19"/>
      <c r="B388" s="19"/>
      <c r="D388" s="19"/>
      <c r="E388" s="19"/>
      <c r="F388" s="19"/>
      <c r="G388" s="19"/>
    </row>
    <row r="389" spans="1:7">
      <c r="A389" s="19"/>
      <c r="B389" s="19"/>
      <c r="D389" s="19"/>
      <c r="E389" s="19"/>
      <c r="F389" s="19"/>
      <c r="G389" s="19"/>
    </row>
    <row r="390" spans="1:7">
      <c r="A390" s="19"/>
      <c r="B390" s="19"/>
      <c r="D390" s="19"/>
      <c r="E390" s="19"/>
      <c r="F390" s="19"/>
      <c r="G390" s="19"/>
    </row>
    <row r="391" spans="1:7">
      <c r="A391" s="19"/>
      <c r="B391" s="19"/>
      <c r="D391" s="19"/>
      <c r="E391" s="19"/>
      <c r="F391" s="19"/>
      <c r="G391" s="19"/>
    </row>
    <row r="392" spans="1:7">
      <c r="A392" s="19"/>
      <c r="B392" s="19"/>
      <c r="D392" s="19"/>
      <c r="E392" s="19"/>
      <c r="F392" s="19"/>
      <c r="G392" s="19"/>
    </row>
    <row r="393" spans="1:7">
      <c r="A393" s="19"/>
      <c r="B393" s="19"/>
      <c r="D393" s="19"/>
      <c r="E393" s="19"/>
      <c r="F393" s="19"/>
      <c r="G393" s="19"/>
    </row>
    <row r="394" spans="1:7">
      <c r="A394" s="19"/>
      <c r="B394" s="19"/>
      <c r="D394" s="19"/>
      <c r="E394" s="19"/>
      <c r="F394" s="19"/>
      <c r="G394" s="19"/>
    </row>
    <row r="395" spans="1:7">
      <c r="A395" s="19"/>
      <c r="B395" s="19"/>
      <c r="D395" s="19"/>
      <c r="E395" s="19"/>
      <c r="F395" s="19"/>
      <c r="G395" s="19"/>
    </row>
    <row r="396" spans="1:7">
      <c r="A396" s="19"/>
      <c r="B396" s="19"/>
      <c r="D396" s="19"/>
      <c r="E396" s="19"/>
      <c r="F396" s="19"/>
      <c r="G396" s="19"/>
    </row>
    <row r="397" spans="1:7">
      <c r="A397" s="19"/>
      <c r="B397" s="19"/>
      <c r="D397" s="19"/>
      <c r="E397" s="19"/>
      <c r="F397" s="19"/>
      <c r="G397" s="19"/>
    </row>
    <row r="398" spans="1:7">
      <c r="A398" s="19"/>
      <c r="B398" s="19"/>
      <c r="D398" s="19"/>
      <c r="E398" s="19"/>
      <c r="F398" s="19"/>
      <c r="G398" s="19"/>
    </row>
    <row r="399" spans="1:7">
      <c r="A399" s="19"/>
      <c r="B399" s="19"/>
      <c r="D399" s="19"/>
      <c r="E399" s="19"/>
      <c r="F399" s="19"/>
      <c r="G399" s="19"/>
    </row>
    <row r="400" spans="1:7">
      <c r="A400" s="19"/>
      <c r="B400" s="19"/>
      <c r="D400" s="19"/>
      <c r="E400" s="19"/>
      <c r="F400" s="19"/>
      <c r="G400" s="19"/>
    </row>
    <row r="401" spans="1:7">
      <c r="A401" s="19"/>
      <c r="B401" s="19"/>
      <c r="D401" s="19"/>
      <c r="E401" s="19"/>
      <c r="F401" s="19"/>
      <c r="G401" s="19"/>
    </row>
    <row r="402" spans="1:7">
      <c r="A402" s="19"/>
      <c r="B402" s="19"/>
      <c r="D402" s="19"/>
      <c r="E402" s="19"/>
      <c r="F402" s="19"/>
      <c r="G402" s="19"/>
    </row>
    <row r="403" spans="1:7">
      <c r="A403" s="19"/>
      <c r="B403" s="19"/>
      <c r="D403" s="19"/>
      <c r="E403" s="19"/>
      <c r="F403" s="19"/>
      <c r="G403" s="19"/>
    </row>
    <row r="404" spans="1:7">
      <c r="A404" s="19"/>
      <c r="B404" s="19"/>
      <c r="D404" s="19"/>
      <c r="E404" s="19"/>
      <c r="F404" s="19"/>
      <c r="G404" s="19"/>
    </row>
    <row r="405" spans="1:7">
      <c r="A405" s="19"/>
      <c r="B405" s="19"/>
      <c r="D405" s="19"/>
      <c r="E405" s="19"/>
      <c r="F405" s="19"/>
      <c r="G405" s="19"/>
    </row>
    <row r="406" spans="1:7">
      <c r="A406" s="19"/>
      <c r="B406" s="19"/>
      <c r="D406" s="19"/>
      <c r="E406" s="19"/>
      <c r="F406" s="19"/>
      <c r="G406" s="19"/>
    </row>
    <row r="407" spans="1:7">
      <c r="A407" s="19"/>
      <c r="B407" s="19"/>
      <c r="D407" s="19"/>
      <c r="E407" s="19"/>
      <c r="F407" s="19"/>
      <c r="G407" s="19"/>
    </row>
    <row r="408" spans="1:7">
      <c r="A408" s="19"/>
      <c r="B408" s="19"/>
      <c r="D408" s="19"/>
      <c r="E408" s="19"/>
      <c r="F408" s="19"/>
      <c r="G408" s="19"/>
    </row>
    <row r="409" spans="1:7">
      <c r="A409" s="19"/>
      <c r="B409" s="19"/>
      <c r="D409" s="19"/>
      <c r="E409" s="19"/>
      <c r="F409" s="19"/>
      <c r="G409" s="19"/>
    </row>
    <row r="410" spans="1:7">
      <c r="A410" s="19"/>
      <c r="B410" s="19"/>
      <c r="D410" s="19"/>
      <c r="E410" s="19"/>
      <c r="F410" s="19"/>
      <c r="G410" s="19"/>
    </row>
    <row r="411" spans="1:7">
      <c r="A411" s="19"/>
      <c r="B411" s="19"/>
      <c r="D411" s="19"/>
      <c r="E411" s="19"/>
      <c r="F411" s="19"/>
      <c r="G411" s="19"/>
    </row>
    <row r="412" spans="1:7">
      <c r="A412" s="19"/>
      <c r="B412" s="19"/>
      <c r="D412" s="19"/>
      <c r="E412" s="19"/>
      <c r="F412" s="19"/>
      <c r="G412" s="19"/>
    </row>
    <row r="413" spans="1:7">
      <c r="A413" s="19"/>
      <c r="B413" s="19"/>
      <c r="D413" s="19"/>
      <c r="E413" s="19"/>
      <c r="F413" s="19"/>
      <c r="G413" s="19"/>
    </row>
    <row r="414" spans="1:7">
      <c r="A414" s="19"/>
      <c r="B414" s="19"/>
      <c r="D414" s="19"/>
      <c r="E414" s="19"/>
      <c r="F414" s="19"/>
      <c r="G414" s="19"/>
    </row>
    <row r="415" spans="1:7">
      <c r="A415" s="19"/>
      <c r="B415" s="19"/>
      <c r="D415" s="19"/>
      <c r="E415" s="19"/>
      <c r="F415" s="19"/>
      <c r="G415" s="19"/>
    </row>
    <row r="416" spans="1:7">
      <c r="A416" s="19"/>
      <c r="B416" s="19"/>
      <c r="D416" s="19"/>
      <c r="E416" s="19"/>
      <c r="F416" s="19"/>
      <c r="G416" s="19"/>
    </row>
    <row r="417" spans="1:7">
      <c r="A417" s="19"/>
      <c r="B417" s="19"/>
      <c r="D417" s="19"/>
      <c r="E417" s="19"/>
      <c r="F417" s="19"/>
      <c r="G417" s="19"/>
    </row>
    <row r="418" spans="1:7">
      <c r="A418" s="19"/>
      <c r="B418" s="19"/>
      <c r="D418" s="19"/>
      <c r="E418" s="19"/>
      <c r="F418" s="19"/>
      <c r="G418" s="19"/>
    </row>
    <row r="419" spans="1:7">
      <c r="A419" s="19"/>
      <c r="B419" s="19"/>
      <c r="D419" s="19"/>
      <c r="E419" s="19"/>
      <c r="F419" s="19"/>
      <c r="G419" s="19"/>
    </row>
    <row r="420" spans="1:7">
      <c r="A420" s="19"/>
      <c r="B420" s="19"/>
      <c r="D420" s="19"/>
      <c r="E420" s="19"/>
      <c r="F420" s="19"/>
      <c r="G420" s="19"/>
    </row>
    <row r="421" spans="1:7">
      <c r="A421" s="19"/>
      <c r="B421" s="19"/>
      <c r="D421" s="19"/>
      <c r="E421" s="19"/>
      <c r="F421" s="19"/>
      <c r="G421" s="19"/>
    </row>
    <row r="422" spans="1:7">
      <c r="A422" s="19"/>
      <c r="B422" s="19"/>
      <c r="D422" s="19"/>
      <c r="E422" s="19"/>
      <c r="F422" s="19"/>
      <c r="G422" s="19"/>
    </row>
    <row r="423" spans="1:7">
      <c r="A423" s="19"/>
      <c r="B423" s="19"/>
      <c r="D423" s="19"/>
      <c r="E423" s="19"/>
      <c r="F423" s="19"/>
      <c r="G423" s="19"/>
    </row>
    <row r="424" spans="1:7">
      <c r="A424" s="19"/>
      <c r="B424" s="19"/>
      <c r="D424" s="19"/>
      <c r="E424" s="19"/>
      <c r="F424" s="19"/>
      <c r="G424" s="19"/>
    </row>
    <row r="425" spans="1:7">
      <c r="A425" s="19"/>
      <c r="B425" s="19"/>
      <c r="D425" s="19"/>
      <c r="E425" s="19"/>
      <c r="F425" s="19"/>
      <c r="G425" s="19"/>
    </row>
    <row r="426" spans="1:7">
      <c r="A426" s="19"/>
      <c r="B426" s="19"/>
      <c r="D426" s="19"/>
      <c r="E426" s="19"/>
      <c r="F426" s="19"/>
      <c r="G426" s="19"/>
    </row>
    <row r="427" spans="1:7">
      <c r="A427" s="19"/>
      <c r="B427" s="19"/>
      <c r="D427" s="19"/>
      <c r="E427" s="19"/>
      <c r="F427" s="19"/>
      <c r="G427" s="19"/>
    </row>
    <row r="428" spans="1:7">
      <c r="A428" s="19"/>
      <c r="B428" s="19"/>
      <c r="D428" s="19"/>
      <c r="E428" s="19"/>
      <c r="F428" s="19"/>
      <c r="G428" s="19"/>
    </row>
    <row r="429" spans="1:7">
      <c r="A429" s="19"/>
      <c r="B429" s="19"/>
      <c r="D429" s="19"/>
      <c r="E429" s="19"/>
      <c r="F429" s="19"/>
      <c r="G429" s="19"/>
    </row>
    <row r="430" spans="1:7">
      <c r="A430" s="19"/>
      <c r="B430" s="19"/>
      <c r="D430" s="19"/>
      <c r="E430" s="19"/>
      <c r="F430" s="19"/>
      <c r="G430" s="19"/>
    </row>
    <row r="431" spans="1:7">
      <c r="A431" s="19"/>
      <c r="B431" s="19"/>
      <c r="D431" s="19"/>
      <c r="E431" s="19"/>
      <c r="F431" s="19"/>
      <c r="G431" s="19"/>
    </row>
    <row r="432" spans="1:7">
      <c r="A432" s="19"/>
      <c r="B432" s="19"/>
      <c r="D432" s="19"/>
      <c r="E432" s="19"/>
      <c r="F432" s="19"/>
      <c r="G432" s="19"/>
    </row>
    <row r="433" spans="1:7">
      <c r="A433" s="19"/>
      <c r="B433" s="19"/>
      <c r="D433" s="19"/>
      <c r="E433" s="19"/>
      <c r="F433" s="19"/>
      <c r="G433" s="19"/>
    </row>
    <row r="434" spans="1:7">
      <c r="A434" s="19"/>
      <c r="B434" s="19"/>
      <c r="D434" s="19"/>
      <c r="E434" s="19"/>
      <c r="F434" s="19"/>
      <c r="G434" s="19"/>
    </row>
    <row r="435" spans="1:7">
      <c r="A435" s="19"/>
      <c r="B435" s="19"/>
      <c r="D435" s="19"/>
      <c r="E435" s="19"/>
      <c r="F435" s="19"/>
      <c r="G435" s="19"/>
    </row>
    <row r="436" spans="1:7">
      <c r="A436" s="19"/>
      <c r="B436" s="19"/>
      <c r="D436" s="19"/>
      <c r="E436" s="19"/>
      <c r="F436" s="19"/>
      <c r="G436" s="19"/>
    </row>
    <row r="437" spans="1:7">
      <c r="A437" s="19"/>
      <c r="B437" s="19"/>
      <c r="D437" s="19"/>
      <c r="E437" s="19"/>
      <c r="F437" s="19"/>
      <c r="G437" s="19"/>
    </row>
    <row r="438" spans="1:7">
      <c r="A438" s="19"/>
      <c r="B438" s="19"/>
      <c r="D438" s="19"/>
      <c r="E438" s="19"/>
      <c r="F438" s="19"/>
      <c r="G438" s="19"/>
    </row>
    <row r="439" spans="1:7">
      <c r="A439" s="19"/>
      <c r="B439" s="19"/>
      <c r="D439" s="19"/>
      <c r="E439" s="19"/>
      <c r="F439" s="19"/>
      <c r="G439" s="19"/>
    </row>
    <row r="440" spans="1:7">
      <c r="A440" s="19"/>
      <c r="B440" s="19"/>
      <c r="D440" s="19"/>
      <c r="E440" s="19"/>
      <c r="F440" s="19"/>
      <c r="G440" s="19"/>
    </row>
    <row r="441" spans="1:7">
      <c r="A441" s="19"/>
      <c r="B441" s="19"/>
      <c r="D441" s="19"/>
      <c r="E441" s="19"/>
      <c r="F441" s="19"/>
      <c r="G441" s="19"/>
    </row>
    <row r="442" spans="1:7">
      <c r="A442" s="19"/>
      <c r="B442" s="19"/>
      <c r="D442" s="19"/>
      <c r="E442" s="19"/>
      <c r="F442" s="19"/>
      <c r="G442" s="19"/>
    </row>
    <row r="443" spans="1:7">
      <c r="A443" s="19"/>
      <c r="B443" s="19"/>
      <c r="D443" s="19"/>
      <c r="E443" s="19"/>
      <c r="F443" s="19"/>
      <c r="G443" s="19"/>
    </row>
    <row r="444" spans="1:7">
      <c r="A444" s="19"/>
      <c r="B444" s="19"/>
      <c r="D444" s="19"/>
      <c r="E444" s="19"/>
      <c r="F444" s="19"/>
      <c r="G444" s="19"/>
    </row>
    <row r="445" spans="1:7">
      <c r="A445" s="19"/>
      <c r="B445" s="19"/>
      <c r="D445" s="19"/>
      <c r="E445" s="19"/>
      <c r="F445" s="19"/>
      <c r="G445" s="19"/>
    </row>
    <row r="446" spans="1:7">
      <c r="A446" s="19"/>
      <c r="B446" s="19"/>
      <c r="D446" s="19"/>
      <c r="E446" s="19"/>
      <c r="F446" s="19"/>
      <c r="G446" s="19"/>
    </row>
    <row r="447" spans="1:7">
      <c r="A447" s="19"/>
      <c r="B447" s="19"/>
      <c r="D447" s="19"/>
      <c r="E447" s="19"/>
      <c r="F447" s="19"/>
      <c r="G447" s="19"/>
    </row>
    <row r="448" spans="1:7">
      <c r="A448" s="19"/>
      <c r="B448" s="19"/>
      <c r="D448" s="19"/>
      <c r="E448" s="19"/>
      <c r="F448" s="19"/>
      <c r="G448" s="19"/>
    </row>
    <row r="449" spans="1:7">
      <c r="A449" s="19"/>
      <c r="B449" s="19"/>
      <c r="D449" s="19"/>
      <c r="E449" s="19"/>
      <c r="F449" s="19"/>
      <c r="G449" s="19"/>
    </row>
    <row r="450" spans="1:7">
      <c r="A450" s="19"/>
      <c r="B450" s="19"/>
      <c r="D450" s="19"/>
      <c r="E450" s="19"/>
      <c r="F450" s="19"/>
      <c r="G450" s="19"/>
    </row>
    <row r="451" spans="1:7">
      <c r="A451" s="19"/>
      <c r="B451" s="19"/>
      <c r="D451" s="19"/>
      <c r="E451" s="19"/>
      <c r="F451" s="19"/>
      <c r="G451" s="19"/>
    </row>
    <row r="452" spans="1:7">
      <c r="A452" s="19"/>
      <c r="B452" s="19"/>
      <c r="D452" s="19"/>
      <c r="E452" s="19"/>
      <c r="F452" s="19"/>
      <c r="G452" s="19"/>
    </row>
    <row r="453" spans="1:7">
      <c r="A453" s="19"/>
      <c r="B453" s="19"/>
      <c r="D453" s="19"/>
      <c r="E453" s="19"/>
      <c r="F453" s="19"/>
      <c r="G453" s="19"/>
    </row>
    <row r="454" spans="1:7">
      <c r="A454" s="19"/>
      <c r="B454" s="19"/>
      <c r="D454" s="19"/>
      <c r="E454" s="19"/>
      <c r="F454" s="19"/>
      <c r="G454" s="19"/>
    </row>
    <row r="455" spans="1:7">
      <c r="A455" s="19"/>
      <c r="B455" s="19"/>
      <c r="D455" s="19"/>
      <c r="E455" s="19"/>
      <c r="F455" s="19"/>
      <c r="G455" s="19"/>
    </row>
    <row r="456" spans="1:7">
      <c r="A456" s="19"/>
      <c r="B456" s="19"/>
      <c r="D456" s="19"/>
      <c r="E456" s="19"/>
      <c r="F456" s="19"/>
      <c r="G456" s="19"/>
    </row>
    <row r="457" spans="1:7">
      <c r="A457" s="19"/>
      <c r="B457" s="19"/>
      <c r="D457" s="19"/>
      <c r="E457" s="19"/>
      <c r="F457" s="19"/>
      <c r="G457" s="19"/>
    </row>
    <row r="458" spans="1:7">
      <c r="A458" s="19"/>
      <c r="B458" s="19"/>
      <c r="D458" s="19"/>
      <c r="E458" s="19"/>
      <c r="F458" s="19"/>
      <c r="G458" s="19"/>
    </row>
    <row r="459" spans="1:7">
      <c r="A459" s="19"/>
      <c r="B459" s="19"/>
      <c r="D459" s="19"/>
      <c r="E459" s="19"/>
      <c r="F459" s="19"/>
      <c r="G459" s="19"/>
    </row>
    <row r="460" spans="1:7">
      <c r="A460" s="19"/>
      <c r="B460" s="19"/>
      <c r="D460" s="19"/>
      <c r="E460" s="19"/>
      <c r="F460" s="19"/>
      <c r="G460" s="19"/>
    </row>
    <row r="461" spans="1:7">
      <c r="A461" s="19"/>
      <c r="B461" s="19"/>
      <c r="D461" s="19"/>
      <c r="E461" s="19"/>
      <c r="F461" s="19"/>
      <c r="G461" s="19"/>
    </row>
    <row r="462" spans="1:7">
      <c r="A462" s="19"/>
      <c r="B462" s="19"/>
      <c r="D462" s="19"/>
      <c r="E462" s="19"/>
      <c r="F462" s="19"/>
      <c r="G462" s="19"/>
    </row>
    <row r="463" spans="1:7">
      <c r="A463" s="19"/>
      <c r="B463" s="19"/>
      <c r="D463" s="19"/>
      <c r="E463" s="19"/>
      <c r="F463" s="19"/>
      <c r="G463" s="19"/>
    </row>
    <row r="464" spans="1:7">
      <c r="A464" s="19"/>
      <c r="B464" s="19"/>
      <c r="D464" s="19"/>
      <c r="E464" s="19"/>
      <c r="F464" s="19"/>
      <c r="G464" s="19"/>
    </row>
    <row r="465" spans="1:7">
      <c r="A465" s="19"/>
      <c r="B465" s="19"/>
      <c r="D465" s="19"/>
      <c r="E465" s="19"/>
      <c r="F465" s="19"/>
      <c r="G465" s="19"/>
    </row>
    <row r="466" spans="1:7">
      <c r="A466" s="19"/>
      <c r="B466" s="19"/>
      <c r="D466" s="19"/>
      <c r="E466" s="19"/>
      <c r="F466" s="19"/>
      <c r="G466" s="19"/>
    </row>
    <row r="467" spans="1:7">
      <c r="A467" s="19"/>
      <c r="B467" s="19"/>
      <c r="D467" s="19"/>
      <c r="E467" s="19"/>
      <c r="F467" s="19"/>
      <c r="G467" s="19"/>
    </row>
    <row r="468" spans="1:7">
      <c r="A468" s="19"/>
      <c r="B468" s="19"/>
      <c r="D468" s="19"/>
      <c r="E468" s="19"/>
      <c r="F468" s="19"/>
      <c r="G468" s="19"/>
    </row>
    <row r="469" spans="1:7">
      <c r="A469" s="19"/>
      <c r="B469" s="19"/>
      <c r="D469" s="19"/>
      <c r="E469" s="19"/>
      <c r="F469" s="19"/>
      <c r="G469" s="19"/>
    </row>
    <row r="470" spans="1:7">
      <c r="A470" s="19"/>
      <c r="B470" s="19"/>
      <c r="D470" s="19"/>
      <c r="E470" s="19"/>
      <c r="F470" s="19"/>
      <c r="G470" s="19"/>
    </row>
    <row r="471" spans="1:7">
      <c r="A471" s="19"/>
      <c r="B471" s="19"/>
      <c r="D471" s="19"/>
      <c r="E471" s="19"/>
      <c r="F471" s="19"/>
      <c r="G471" s="19"/>
    </row>
    <row r="472" spans="1:7">
      <c r="A472" s="19"/>
      <c r="B472" s="19"/>
      <c r="D472" s="19"/>
      <c r="E472" s="19"/>
      <c r="F472" s="19"/>
      <c r="G472" s="19"/>
    </row>
    <row r="473" spans="1:7">
      <c r="A473" s="19"/>
      <c r="B473" s="19"/>
      <c r="D473" s="19"/>
      <c r="E473" s="19"/>
      <c r="F473" s="19"/>
      <c r="G473" s="19"/>
    </row>
    <row r="474" spans="1:7">
      <c r="A474" s="19"/>
      <c r="B474" s="19"/>
      <c r="D474" s="19"/>
      <c r="E474" s="19"/>
      <c r="F474" s="19"/>
      <c r="G474" s="19"/>
    </row>
    <row r="475" spans="1:7">
      <c r="A475" s="19"/>
      <c r="B475" s="19"/>
      <c r="D475" s="19"/>
      <c r="E475" s="19"/>
      <c r="F475" s="19"/>
      <c r="G475" s="19"/>
    </row>
    <row r="476" spans="1:7">
      <c r="A476" s="19"/>
      <c r="B476" s="19"/>
      <c r="D476" s="19"/>
      <c r="E476" s="19"/>
      <c r="F476" s="19"/>
      <c r="G476" s="19"/>
    </row>
    <row r="477" spans="1:7">
      <c r="A477" s="19"/>
      <c r="B477" s="19"/>
      <c r="D477" s="19"/>
      <c r="E477" s="19"/>
      <c r="F477" s="19"/>
      <c r="G477" s="19"/>
    </row>
    <row r="478" spans="1:7">
      <c r="A478" s="19"/>
      <c r="B478" s="19"/>
      <c r="D478" s="19"/>
      <c r="E478" s="19"/>
      <c r="F478" s="19"/>
      <c r="G478" s="19"/>
    </row>
    <row r="479" spans="1:7">
      <c r="A479" s="19"/>
      <c r="B479" s="19"/>
      <c r="D479" s="19"/>
      <c r="E479" s="19"/>
      <c r="F479" s="19"/>
      <c r="G479" s="19"/>
    </row>
    <row r="480" spans="1:7">
      <c r="A480" s="19"/>
      <c r="B480" s="19"/>
      <c r="D480" s="19"/>
      <c r="E480" s="19"/>
      <c r="F480" s="19"/>
      <c r="G480" s="19"/>
    </row>
    <row r="481" spans="1:7">
      <c r="A481" s="19"/>
      <c r="B481" s="19"/>
      <c r="D481" s="19"/>
      <c r="E481" s="19"/>
      <c r="F481" s="19"/>
      <c r="G481" s="19"/>
    </row>
    <row r="482" spans="1:7">
      <c r="A482" s="19"/>
      <c r="B482" s="19"/>
      <c r="D482" s="19"/>
      <c r="E482" s="19"/>
      <c r="F482" s="19"/>
      <c r="G482" s="19"/>
    </row>
    <row r="483" spans="1:7">
      <c r="A483" s="19"/>
      <c r="B483" s="19"/>
      <c r="D483" s="19"/>
      <c r="E483" s="19"/>
      <c r="F483" s="19"/>
      <c r="G483" s="19"/>
    </row>
    <row r="484" spans="1:7">
      <c r="A484" s="19"/>
      <c r="B484" s="19"/>
      <c r="D484" s="19"/>
      <c r="E484" s="19"/>
      <c r="F484" s="19"/>
      <c r="G484" s="19"/>
    </row>
    <row r="485" spans="1:7">
      <c r="A485" s="19"/>
      <c r="B485" s="19"/>
      <c r="D485" s="19"/>
      <c r="E485" s="19"/>
      <c r="F485" s="19"/>
      <c r="G485" s="19"/>
    </row>
    <row r="486" spans="1:7">
      <c r="A486" s="19"/>
      <c r="B486" s="19"/>
      <c r="D486" s="19"/>
      <c r="E486" s="19"/>
      <c r="F486" s="19"/>
      <c r="G486" s="19"/>
    </row>
    <row r="487" spans="1:7">
      <c r="A487" s="19"/>
      <c r="B487" s="19"/>
      <c r="D487" s="19"/>
      <c r="E487" s="19"/>
      <c r="F487" s="19"/>
      <c r="G487" s="19"/>
    </row>
    <row r="488" spans="1:7">
      <c r="A488" s="19"/>
      <c r="B488" s="19"/>
      <c r="D488" s="19"/>
      <c r="E488" s="19"/>
      <c r="F488" s="19"/>
      <c r="G488" s="19"/>
    </row>
    <row r="489" spans="1:7">
      <c r="A489" s="19"/>
      <c r="B489" s="19"/>
      <c r="D489" s="19"/>
      <c r="E489" s="19"/>
      <c r="F489" s="19"/>
      <c r="G489" s="19"/>
    </row>
    <row r="490" spans="1:7">
      <c r="A490" s="19"/>
      <c r="B490" s="19"/>
      <c r="D490" s="19"/>
      <c r="E490" s="19"/>
      <c r="F490" s="19"/>
      <c r="G490" s="19"/>
    </row>
    <row r="491" spans="1:7">
      <c r="A491" s="19"/>
      <c r="B491" s="19"/>
      <c r="D491" s="19"/>
      <c r="E491" s="19"/>
      <c r="F491" s="19"/>
      <c r="G491" s="19"/>
    </row>
    <row r="492" spans="1:7">
      <c r="A492" s="19"/>
      <c r="B492" s="19"/>
      <c r="D492" s="19"/>
      <c r="E492" s="19"/>
      <c r="F492" s="19"/>
      <c r="G492" s="19"/>
    </row>
    <row r="493" spans="1:7">
      <c r="A493" s="19"/>
      <c r="B493" s="19"/>
      <c r="D493" s="19"/>
      <c r="E493" s="19"/>
      <c r="F493" s="19"/>
      <c r="G493" s="19"/>
    </row>
    <row r="494" spans="1:7">
      <c r="A494" s="19"/>
      <c r="B494" s="19"/>
      <c r="D494" s="19"/>
      <c r="E494" s="19"/>
      <c r="F494" s="19"/>
      <c r="G494" s="19"/>
    </row>
    <row r="495" spans="1:7">
      <c r="A495" s="19"/>
      <c r="B495" s="19"/>
      <c r="D495" s="19"/>
      <c r="E495" s="19"/>
      <c r="F495" s="19"/>
      <c r="G495" s="19"/>
    </row>
    <row r="496" spans="1:7">
      <c r="A496" s="19"/>
      <c r="B496" s="19"/>
      <c r="D496" s="19"/>
      <c r="E496" s="19"/>
      <c r="F496" s="19"/>
      <c r="G496" s="19"/>
    </row>
    <row r="497" spans="1:7">
      <c r="A497" s="19"/>
      <c r="B497" s="19"/>
      <c r="D497" s="19"/>
      <c r="E497" s="19"/>
      <c r="F497" s="19"/>
      <c r="G497" s="19"/>
    </row>
    <row r="498" spans="1:7">
      <c r="A498" s="19"/>
      <c r="B498" s="19"/>
      <c r="D498" s="19"/>
      <c r="E498" s="19"/>
      <c r="F498" s="19"/>
      <c r="G498" s="19"/>
    </row>
    <row r="499" spans="1:7">
      <c r="A499" s="19"/>
      <c r="B499" s="19"/>
      <c r="D499" s="19"/>
      <c r="E499" s="19"/>
      <c r="F499" s="19"/>
      <c r="G499" s="19"/>
    </row>
    <row r="500" spans="1:7">
      <c r="A500" s="19"/>
      <c r="B500" s="19"/>
      <c r="D500" s="19"/>
      <c r="E500" s="19"/>
      <c r="F500" s="19"/>
      <c r="G500" s="19"/>
    </row>
    <row r="501" spans="1:7">
      <c r="A501" s="19"/>
      <c r="B501" s="19"/>
      <c r="D501" s="19"/>
      <c r="E501" s="19"/>
      <c r="F501" s="19"/>
      <c r="G501" s="19"/>
    </row>
    <row r="502" spans="1:7">
      <c r="A502" s="19"/>
      <c r="B502" s="19"/>
      <c r="D502" s="19"/>
      <c r="E502" s="19"/>
      <c r="F502" s="19"/>
      <c r="G502" s="19"/>
    </row>
    <row r="503" spans="1:7">
      <c r="A503" s="19"/>
      <c r="B503" s="19"/>
      <c r="D503" s="19"/>
      <c r="E503" s="19"/>
      <c r="F503" s="19"/>
      <c r="G503" s="19"/>
    </row>
    <row r="504" spans="1:7">
      <c r="A504" s="19"/>
      <c r="B504" s="19"/>
      <c r="D504" s="19"/>
      <c r="E504" s="19"/>
      <c r="F504" s="19"/>
      <c r="G504" s="19"/>
    </row>
    <row r="505" spans="1:7">
      <c r="A505" s="19"/>
      <c r="B505" s="19"/>
      <c r="D505" s="19"/>
      <c r="E505" s="19"/>
      <c r="F505" s="19"/>
      <c r="G505" s="19"/>
    </row>
    <row r="506" spans="1:7">
      <c r="A506" s="19"/>
      <c r="B506" s="19"/>
      <c r="D506" s="19"/>
      <c r="E506" s="19"/>
      <c r="F506" s="19"/>
      <c r="G506" s="19"/>
    </row>
    <row r="507" spans="1:7">
      <c r="A507" s="19"/>
      <c r="B507" s="19"/>
      <c r="D507" s="19"/>
      <c r="E507" s="19"/>
      <c r="F507" s="19"/>
      <c r="G507" s="19"/>
    </row>
    <row r="508" spans="1:7">
      <c r="A508" s="19"/>
      <c r="B508" s="19"/>
      <c r="D508" s="19"/>
      <c r="E508" s="19"/>
      <c r="F508" s="19"/>
      <c r="G508" s="19"/>
    </row>
    <row r="509" spans="1:7">
      <c r="A509" s="19"/>
      <c r="B509" s="19"/>
      <c r="D509" s="19"/>
      <c r="E509" s="19"/>
      <c r="F509" s="19"/>
      <c r="G509" s="19"/>
    </row>
    <row r="510" spans="1:7">
      <c r="A510" s="19"/>
      <c r="B510" s="19"/>
      <c r="D510" s="19"/>
      <c r="E510" s="19"/>
      <c r="F510" s="19"/>
      <c r="G510" s="19"/>
    </row>
    <row r="511" spans="1:7">
      <c r="A511" s="19"/>
      <c r="B511" s="19"/>
      <c r="D511" s="19"/>
      <c r="E511" s="19"/>
      <c r="F511" s="19"/>
      <c r="G511" s="19"/>
    </row>
    <row r="512" spans="1:7">
      <c r="A512" s="19"/>
      <c r="B512" s="19"/>
      <c r="D512" s="19"/>
      <c r="E512" s="19"/>
      <c r="F512" s="19"/>
      <c r="G512" s="19"/>
    </row>
    <row r="513" spans="1:7">
      <c r="A513" s="19"/>
      <c r="B513" s="19"/>
      <c r="D513" s="19"/>
      <c r="E513" s="19"/>
      <c r="F513" s="19"/>
      <c r="G513" s="19"/>
    </row>
    <row r="514" spans="1:7">
      <c r="A514" s="19"/>
      <c r="B514" s="19"/>
      <c r="D514" s="19"/>
      <c r="E514" s="19"/>
      <c r="F514" s="19"/>
      <c r="G514" s="19"/>
    </row>
    <row r="515" spans="1:7">
      <c r="A515" s="19"/>
      <c r="B515" s="19"/>
      <c r="D515" s="19"/>
      <c r="E515" s="19"/>
      <c r="F515" s="19"/>
      <c r="G515" s="19"/>
    </row>
    <row r="516" spans="1:7">
      <c r="A516" s="19"/>
      <c r="B516" s="19"/>
      <c r="D516" s="19"/>
      <c r="E516" s="19"/>
      <c r="F516" s="19"/>
      <c r="G516" s="19"/>
    </row>
    <row r="517" spans="1:7">
      <c r="A517" s="19"/>
      <c r="B517" s="19"/>
      <c r="D517" s="19"/>
      <c r="E517" s="19"/>
      <c r="F517" s="19"/>
      <c r="G517" s="19"/>
    </row>
    <row r="518" spans="1:7">
      <c r="A518" s="19"/>
      <c r="B518" s="19"/>
      <c r="D518" s="19"/>
      <c r="E518" s="19"/>
      <c r="F518" s="19"/>
      <c r="G518" s="19"/>
    </row>
    <row r="519" spans="1:7">
      <c r="A519" s="19"/>
      <c r="B519" s="19"/>
      <c r="D519" s="19"/>
      <c r="E519" s="19"/>
      <c r="F519" s="19"/>
      <c r="G519" s="19"/>
    </row>
    <row r="520" spans="1:7">
      <c r="A520" s="19"/>
      <c r="B520" s="19"/>
      <c r="D520" s="19"/>
      <c r="E520" s="19"/>
      <c r="F520" s="19"/>
      <c r="G520" s="19"/>
    </row>
    <row r="521" spans="1:7">
      <c r="A521" s="19"/>
      <c r="B521" s="19"/>
      <c r="D521" s="19"/>
      <c r="E521" s="19"/>
      <c r="F521" s="19"/>
      <c r="G521" s="19"/>
    </row>
    <row r="522" spans="1:7">
      <c r="A522" s="19"/>
      <c r="B522" s="19"/>
      <c r="D522" s="19"/>
      <c r="E522" s="19"/>
      <c r="F522" s="19"/>
      <c r="G522" s="19"/>
    </row>
    <row r="523" spans="1:7">
      <c r="A523" s="19"/>
      <c r="B523" s="19"/>
      <c r="D523" s="19"/>
      <c r="E523" s="19"/>
      <c r="F523" s="19"/>
      <c r="G523" s="19"/>
    </row>
    <row r="524" spans="1:7">
      <c r="A524" s="19"/>
      <c r="B524" s="19"/>
      <c r="D524" s="19"/>
      <c r="E524" s="19"/>
      <c r="F524" s="19"/>
      <c r="G524" s="19"/>
    </row>
    <row r="525" spans="1:7">
      <c r="A525" s="19"/>
      <c r="B525" s="19"/>
      <c r="D525" s="19"/>
      <c r="E525" s="19"/>
      <c r="F525" s="19"/>
      <c r="G525" s="19"/>
    </row>
    <row r="526" spans="1:7">
      <c r="A526" s="19"/>
      <c r="B526" s="19"/>
      <c r="D526" s="19"/>
      <c r="E526" s="19"/>
      <c r="F526" s="19"/>
      <c r="G526" s="19"/>
    </row>
    <row r="527" spans="1:7">
      <c r="A527" s="19"/>
      <c r="B527" s="19"/>
      <c r="D527" s="19"/>
      <c r="E527" s="19"/>
      <c r="F527" s="19"/>
      <c r="G527" s="19"/>
    </row>
    <row r="528" spans="1:7">
      <c r="A528" s="19"/>
      <c r="B528" s="19"/>
      <c r="D528" s="19"/>
      <c r="E528" s="19"/>
      <c r="F528" s="19"/>
      <c r="G528" s="19"/>
    </row>
    <row r="529" spans="1:7">
      <c r="A529" s="19"/>
      <c r="B529" s="19"/>
      <c r="D529" s="19"/>
      <c r="E529" s="19"/>
      <c r="F529" s="19"/>
      <c r="G529" s="19"/>
    </row>
    <row r="530" spans="1:7">
      <c r="A530" s="19"/>
      <c r="B530" s="19"/>
      <c r="D530" s="19"/>
      <c r="E530" s="19"/>
      <c r="F530" s="19"/>
      <c r="G530" s="19"/>
    </row>
    <row r="531" spans="1:7">
      <c r="A531" s="19"/>
      <c r="B531" s="19"/>
      <c r="D531" s="19"/>
      <c r="E531" s="19"/>
      <c r="F531" s="19"/>
      <c r="G531" s="19"/>
    </row>
    <row r="532" spans="1:7">
      <c r="A532" s="19"/>
      <c r="B532" s="19"/>
      <c r="D532" s="19"/>
      <c r="E532" s="19"/>
      <c r="F532" s="19"/>
      <c r="G532" s="19"/>
    </row>
    <row r="533" spans="1:7">
      <c r="A533" s="19"/>
      <c r="B533" s="19"/>
      <c r="D533" s="19"/>
      <c r="E533" s="19"/>
      <c r="F533" s="19"/>
      <c r="G533" s="19"/>
    </row>
    <row r="534" spans="1:7">
      <c r="A534" s="19"/>
      <c r="B534" s="19"/>
      <c r="D534" s="19"/>
      <c r="E534" s="19"/>
      <c r="F534" s="19"/>
      <c r="G534" s="19"/>
    </row>
    <row r="535" spans="1:7">
      <c r="A535" s="19"/>
      <c r="B535" s="19"/>
      <c r="D535" s="19"/>
      <c r="E535" s="19"/>
      <c r="F535" s="19"/>
      <c r="G535" s="19"/>
    </row>
    <row r="536" spans="1:7">
      <c r="A536" s="19"/>
      <c r="B536" s="19"/>
      <c r="D536" s="19"/>
      <c r="E536" s="19"/>
      <c r="F536" s="19"/>
      <c r="G536" s="19"/>
    </row>
    <row r="537" spans="1:7">
      <c r="A537" s="19"/>
      <c r="B537" s="19"/>
      <c r="D537" s="19"/>
      <c r="E537" s="19"/>
      <c r="F537" s="19"/>
      <c r="G537" s="19"/>
    </row>
    <row r="538" spans="1:7">
      <c r="A538" s="19"/>
      <c r="B538" s="19"/>
      <c r="D538" s="19"/>
      <c r="E538" s="19"/>
      <c r="F538" s="19"/>
      <c r="G538" s="19"/>
    </row>
    <row r="539" spans="1:7">
      <c r="A539" s="19"/>
      <c r="B539" s="19"/>
      <c r="D539" s="19"/>
      <c r="E539" s="19"/>
      <c r="F539" s="19"/>
      <c r="G539" s="19"/>
    </row>
    <row r="540" spans="1:7">
      <c r="A540" s="19"/>
      <c r="B540" s="19"/>
      <c r="D540" s="19"/>
      <c r="E540" s="19"/>
      <c r="F540" s="19"/>
      <c r="G540" s="19"/>
    </row>
    <row r="541" spans="1:7">
      <c r="A541" s="19"/>
      <c r="B541" s="19"/>
      <c r="D541" s="19"/>
      <c r="E541" s="19"/>
      <c r="F541" s="19"/>
      <c r="G541" s="19"/>
    </row>
    <row r="542" spans="1:7">
      <c r="A542" s="19"/>
      <c r="B542" s="19"/>
      <c r="D542" s="19"/>
      <c r="E542" s="19"/>
      <c r="F542" s="19"/>
      <c r="G542" s="19"/>
    </row>
    <row r="543" spans="1:7">
      <c r="A543" s="19"/>
      <c r="B543" s="19"/>
      <c r="D543" s="19"/>
      <c r="E543" s="19"/>
      <c r="F543" s="19"/>
      <c r="G543" s="19"/>
    </row>
    <row r="544" spans="1:7">
      <c r="A544" s="19"/>
      <c r="B544" s="19"/>
      <c r="D544" s="19"/>
      <c r="E544" s="19"/>
      <c r="F544" s="19"/>
      <c r="G544" s="19"/>
    </row>
    <row r="545" spans="1:7">
      <c r="A545" s="19"/>
      <c r="B545" s="19"/>
      <c r="D545" s="19"/>
      <c r="E545" s="19"/>
      <c r="F545" s="19"/>
      <c r="G545" s="19"/>
    </row>
    <row r="546" spans="1:7">
      <c r="A546" s="19"/>
      <c r="B546" s="19"/>
      <c r="D546" s="19"/>
      <c r="E546" s="19"/>
      <c r="F546" s="19"/>
      <c r="G546" s="19"/>
    </row>
    <row r="547" spans="1:7">
      <c r="A547" s="19"/>
      <c r="B547" s="19"/>
      <c r="D547" s="19"/>
      <c r="E547" s="19"/>
      <c r="F547" s="19"/>
      <c r="G547" s="19"/>
    </row>
    <row r="548" spans="1:7">
      <c r="A548" s="19"/>
      <c r="B548" s="19"/>
      <c r="D548" s="19"/>
      <c r="E548" s="19"/>
      <c r="F548" s="19"/>
      <c r="G548" s="19"/>
    </row>
    <row r="549" spans="1:7">
      <c r="A549" s="19"/>
      <c r="B549" s="19"/>
      <c r="D549" s="19"/>
      <c r="E549" s="19"/>
      <c r="F549" s="19"/>
      <c r="G549" s="19"/>
    </row>
    <row r="550" spans="1:7">
      <c r="A550" s="19"/>
      <c r="B550" s="19"/>
      <c r="D550" s="19"/>
      <c r="E550" s="19"/>
      <c r="F550" s="19"/>
      <c r="G550" s="19"/>
    </row>
    <row r="551" spans="1:7">
      <c r="A551" s="19"/>
      <c r="B551" s="19"/>
      <c r="D551" s="19"/>
      <c r="E551" s="19"/>
      <c r="F551" s="19"/>
      <c r="G551" s="19"/>
    </row>
    <row r="552" spans="1:7">
      <c r="A552" s="19"/>
      <c r="B552" s="19"/>
      <c r="D552" s="19"/>
      <c r="E552" s="19"/>
      <c r="F552" s="19"/>
      <c r="G552" s="19"/>
    </row>
    <row r="553" spans="1:7">
      <c r="A553" s="19"/>
      <c r="B553" s="19"/>
      <c r="D553" s="19"/>
      <c r="E553" s="19"/>
      <c r="F553" s="19"/>
      <c r="G553" s="19"/>
    </row>
    <row r="554" spans="1:7">
      <c r="A554" s="19"/>
      <c r="B554" s="19"/>
      <c r="D554" s="19"/>
      <c r="E554" s="19"/>
      <c r="F554" s="19"/>
      <c r="G554" s="19"/>
    </row>
    <row r="555" spans="1:7">
      <c r="A555" s="19"/>
      <c r="B555" s="19"/>
      <c r="D555" s="19"/>
      <c r="E555" s="19"/>
      <c r="F555" s="19"/>
      <c r="G555" s="19"/>
    </row>
    <row r="556" spans="1:7">
      <c r="A556" s="19"/>
      <c r="B556" s="19"/>
      <c r="D556" s="19"/>
      <c r="E556" s="19"/>
      <c r="F556" s="19"/>
      <c r="G556" s="19"/>
    </row>
    <row r="557" spans="1:7">
      <c r="A557" s="19"/>
      <c r="B557" s="19"/>
      <c r="D557" s="19"/>
      <c r="E557" s="19"/>
      <c r="F557" s="19"/>
      <c r="G557" s="19"/>
    </row>
    <row r="558" spans="1:7">
      <c r="A558" s="19"/>
      <c r="B558" s="19"/>
      <c r="D558" s="19"/>
      <c r="E558" s="19"/>
      <c r="F558" s="19"/>
      <c r="G558" s="19"/>
    </row>
    <row r="559" spans="1:7">
      <c r="A559" s="19"/>
      <c r="B559" s="19"/>
      <c r="D559" s="19"/>
      <c r="E559" s="19"/>
      <c r="F559" s="19"/>
      <c r="G559" s="19"/>
    </row>
    <row r="560" spans="1:7">
      <c r="A560" s="19"/>
      <c r="B560" s="19"/>
      <c r="D560" s="19"/>
      <c r="E560" s="19"/>
      <c r="F560" s="19"/>
      <c r="G560" s="19"/>
    </row>
    <row r="561" spans="1:7">
      <c r="A561" s="19"/>
      <c r="B561" s="19"/>
      <c r="D561" s="19"/>
      <c r="E561" s="19"/>
      <c r="F561" s="19"/>
      <c r="G561" s="19"/>
    </row>
    <row r="562" spans="1:7">
      <c r="A562" s="19"/>
      <c r="B562" s="19"/>
      <c r="D562" s="19"/>
      <c r="E562" s="19"/>
      <c r="F562" s="19"/>
      <c r="G562" s="19"/>
    </row>
    <row r="563" spans="1:7">
      <c r="A563" s="19"/>
      <c r="B563" s="19"/>
      <c r="D563" s="19"/>
      <c r="E563" s="19"/>
      <c r="F563" s="19"/>
      <c r="G563" s="19"/>
    </row>
    <row r="564" spans="1:7">
      <c r="A564" s="19"/>
      <c r="B564" s="19"/>
      <c r="D564" s="19"/>
      <c r="E564" s="19"/>
      <c r="F564" s="19"/>
      <c r="G564" s="19"/>
    </row>
    <row r="565" spans="1:7">
      <c r="A565" s="19"/>
      <c r="B565" s="19"/>
      <c r="D565" s="19"/>
      <c r="E565" s="19"/>
      <c r="F565" s="19"/>
      <c r="G565" s="19"/>
    </row>
    <row r="566" spans="1:7">
      <c r="A566" s="19"/>
      <c r="B566" s="19"/>
      <c r="D566" s="19"/>
      <c r="E566" s="19"/>
      <c r="F566" s="19"/>
      <c r="G566" s="19"/>
    </row>
    <row r="567" spans="1:7">
      <c r="A567" s="19"/>
      <c r="B567" s="19"/>
      <c r="D567" s="19"/>
      <c r="E567" s="19"/>
      <c r="F567" s="19"/>
      <c r="G567" s="19"/>
    </row>
    <row r="568" spans="1:7">
      <c r="A568" s="19"/>
      <c r="B568" s="19"/>
      <c r="D568" s="19"/>
      <c r="E568" s="19"/>
      <c r="F568" s="19"/>
      <c r="G568" s="19"/>
    </row>
    <row r="569" spans="1:7">
      <c r="A569" s="19"/>
      <c r="B569" s="19"/>
      <c r="D569" s="19"/>
      <c r="E569" s="19"/>
      <c r="F569" s="19"/>
      <c r="G569" s="19"/>
    </row>
    <row r="570" spans="1:7">
      <c r="A570" s="19"/>
      <c r="B570" s="19"/>
      <c r="D570" s="19"/>
      <c r="E570" s="19"/>
      <c r="F570" s="19"/>
      <c r="G570" s="19"/>
    </row>
    <row r="571" spans="1:7">
      <c r="A571" s="19"/>
      <c r="B571" s="19"/>
      <c r="D571" s="19"/>
      <c r="E571" s="19"/>
      <c r="F571" s="19"/>
      <c r="G571" s="19"/>
    </row>
    <row r="572" spans="1:7">
      <c r="A572" s="19"/>
      <c r="B572" s="19"/>
      <c r="D572" s="19"/>
      <c r="E572" s="19"/>
      <c r="F572" s="19"/>
      <c r="G572" s="19"/>
    </row>
    <row r="573" spans="1:7">
      <c r="A573" s="19"/>
      <c r="B573" s="19"/>
      <c r="D573" s="19"/>
      <c r="E573" s="19"/>
      <c r="F573" s="19"/>
      <c r="G573" s="19"/>
    </row>
    <row r="574" spans="1:7">
      <c r="A574" s="19"/>
      <c r="B574" s="19"/>
      <c r="D574" s="19"/>
      <c r="E574" s="19"/>
      <c r="F574" s="19"/>
      <c r="G574" s="19"/>
    </row>
    <row r="575" spans="1:7">
      <c r="A575" s="19"/>
      <c r="B575" s="19"/>
      <c r="D575" s="19"/>
      <c r="E575" s="19"/>
      <c r="F575" s="19"/>
      <c r="G575" s="19"/>
    </row>
    <row r="576" spans="1:7">
      <c r="A576" s="19"/>
      <c r="B576" s="19"/>
      <c r="D576" s="19"/>
      <c r="E576" s="19"/>
      <c r="F576" s="19"/>
      <c r="G576" s="19"/>
    </row>
    <row r="577" spans="1:7">
      <c r="A577" s="19"/>
      <c r="B577" s="19"/>
      <c r="D577" s="19"/>
      <c r="E577" s="19"/>
      <c r="F577" s="19"/>
      <c r="G577" s="19"/>
    </row>
    <row r="578" spans="1:7">
      <c r="A578" s="19"/>
      <c r="B578" s="19"/>
      <c r="D578" s="19"/>
      <c r="E578" s="19"/>
      <c r="F578" s="19"/>
      <c r="G578" s="19"/>
    </row>
    <row r="579" spans="1:7">
      <c r="A579" s="19"/>
      <c r="B579" s="19"/>
      <c r="D579" s="19"/>
      <c r="E579" s="19"/>
      <c r="F579" s="19"/>
      <c r="G579" s="19"/>
    </row>
    <row r="580" spans="1:7">
      <c r="A580" s="19"/>
      <c r="B580" s="19"/>
      <c r="D580" s="19"/>
      <c r="E580" s="19"/>
      <c r="F580" s="19"/>
      <c r="G580" s="19"/>
    </row>
    <row r="581" spans="1:7">
      <c r="A581" s="19"/>
      <c r="B581" s="19"/>
      <c r="D581" s="19"/>
      <c r="E581" s="19"/>
      <c r="F581" s="19"/>
      <c r="G581" s="19"/>
    </row>
    <row r="582" spans="1:7">
      <c r="A582" s="19"/>
      <c r="B582" s="19"/>
      <c r="D582" s="19"/>
      <c r="E582" s="19"/>
      <c r="F582" s="19"/>
      <c r="G582" s="19"/>
    </row>
    <row r="583" spans="1:7">
      <c r="A583" s="19"/>
      <c r="B583" s="19"/>
      <c r="D583" s="19"/>
      <c r="E583" s="19"/>
      <c r="F583" s="19"/>
      <c r="G583" s="19"/>
    </row>
    <row r="584" spans="1:7">
      <c r="A584" s="19"/>
      <c r="B584" s="19"/>
      <c r="D584" s="19"/>
      <c r="E584" s="19"/>
      <c r="F584" s="19"/>
      <c r="G584" s="19"/>
    </row>
    <row r="585" spans="1:7">
      <c r="A585" s="19"/>
      <c r="B585" s="19"/>
      <c r="D585" s="19"/>
      <c r="E585" s="19"/>
      <c r="F585" s="19"/>
      <c r="G585" s="19"/>
    </row>
    <row r="586" spans="1:7">
      <c r="A586" s="19"/>
      <c r="B586" s="19"/>
      <c r="D586" s="19"/>
      <c r="E586" s="19"/>
      <c r="F586" s="19"/>
      <c r="G586" s="19"/>
    </row>
    <row r="587" spans="1:7">
      <c r="A587" s="19"/>
      <c r="B587" s="19"/>
      <c r="D587" s="19"/>
      <c r="E587" s="19"/>
      <c r="F587" s="19"/>
      <c r="G587" s="19"/>
    </row>
    <row r="588" spans="1:7">
      <c r="A588" s="19"/>
      <c r="B588" s="19"/>
      <c r="D588" s="19"/>
      <c r="E588" s="19"/>
      <c r="F588" s="19"/>
      <c r="G588" s="19"/>
    </row>
    <row r="589" spans="1:7">
      <c r="A589" s="19"/>
      <c r="B589" s="19"/>
      <c r="D589" s="19"/>
      <c r="E589" s="19"/>
      <c r="F589" s="19"/>
      <c r="G589" s="19"/>
    </row>
    <row r="590" spans="1:7">
      <c r="A590" s="19"/>
      <c r="B590" s="19"/>
      <c r="D590" s="19"/>
      <c r="E590" s="19"/>
      <c r="F590" s="19"/>
      <c r="G590" s="19"/>
    </row>
    <row r="591" spans="1:7">
      <c r="A591" s="19"/>
      <c r="B591" s="19"/>
      <c r="D591" s="19"/>
      <c r="E591" s="19"/>
      <c r="F591" s="19"/>
      <c r="G591" s="19"/>
    </row>
    <row r="592" spans="1:7">
      <c r="A592" s="19"/>
      <c r="B592" s="19"/>
      <c r="D592" s="19"/>
      <c r="E592" s="19"/>
      <c r="F592" s="19"/>
      <c r="G592" s="19"/>
    </row>
    <row r="593" spans="1:7">
      <c r="A593" s="19"/>
      <c r="B593" s="19"/>
      <c r="D593" s="19"/>
      <c r="E593" s="19"/>
      <c r="F593" s="19"/>
      <c r="G593" s="19"/>
    </row>
    <row r="594" spans="1:7">
      <c r="A594" s="19"/>
      <c r="B594" s="19"/>
      <c r="D594" s="19"/>
      <c r="E594" s="19"/>
      <c r="F594" s="19"/>
      <c r="G594" s="19"/>
    </row>
    <row r="595" spans="1:7">
      <c r="A595" s="19"/>
      <c r="B595" s="19"/>
      <c r="D595" s="19"/>
      <c r="E595" s="19"/>
      <c r="F595" s="19"/>
      <c r="G595" s="19"/>
    </row>
    <row r="596" spans="1:7">
      <c r="A596" s="19"/>
      <c r="B596" s="19"/>
      <c r="D596" s="19"/>
      <c r="E596" s="19"/>
      <c r="F596" s="19"/>
      <c r="G596" s="19"/>
    </row>
    <row r="597" spans="1:7">
      <c r="A597" s="19"/>
      <c r="B597" s="19"/>
      <c r="D597" s="19"/>
      <c r="E597" s="19"/>
      <c r="F597" s="19"/>
      <c r="G597" s="19"/>
    </row>
    <row r="598" spans="1:7">
      <c r="A598" s="19"/>
      <c r="B598" s="19"/>
      <c r="D598" s="19"/>
      <c r="E598" s="19"/>
      <c r="F598" s="19"/>
      <c r="G598" s="19"/>
    </row>
    <row r="599" spans="1:7">
      <c r="A599" s="19"/>
      <c r="B599" s="19"/>
      <c r="D599" s="19"/>
      <c r="E599" s="19"/>
      <c r="F599" s="19"/>
      <c r="G599" s="19"/>
    </row>
    <row r="600" spans="1:7">
      <c r="A600" s="19"/>
      <c r="B600" s="19"/>
      <c r="D600" s="19"/>
      <c r="E600" s="19"/>
      <c r="F600" s="19"/>
      <c r="G600" s="19"/>
    </row>
    <row r="601" spans="1:7">
      <c r="A601" s="19"/>
      <c r="B601" s="19"/>
      <c r="D601" s="19"/>
      <c r="E601" s="19"/>
      <c r="F601" s="19"/>
      <c r="G601" s="19"/>
    </row>
    <row r="602" spans="1:7">
      <c r="A602" s="19"/>
      <c r="B602" s="19"/>
      <c r="D602" s="19"/>
      <c r="E602" s="19"/>
      <c r="F602" s="19"/>
      <c r="G602" s="19"/>
    </row>
    <row r="603" spans="1:7">
      <c r="A603" s="19"/>
      <c r="B603" s="19"/>
      <c r="D603" s="19"/>
      <c r="E603" s="19"/>
      <c r="F603" s="19"/>
      <c r="G603" s="19"/>
    </row>
    <row r="604" spans="1:7">
      <c r="A604" s="19"/>
      <c r="B604" s="19"/>
      <c r="D604" s="19"/>
      <c r="E604" s="19"/>
      <c r="F604" s="19"/>
      <c r="G604" s="19"/>
    </row>
    <row r="605" spans="1:7">
      <c r="A605" s="19"/>
      <c r="B605" s="19"/>
      <c r="D605" s="19"/>
      <c r="E605" s="19"/>
      <c r="F605" s="19"/>
      <c r="G605" s="19"/>
    </row>
    <row r="606" spans="1:7">
      <c r="A606" s="19"/>
      <c r="B606" s="19"/>
      <c r="D606" s="19"/>
      <c r="E606" s="19"/>
      <c r="F606" s="19"/>
      <c r="G606" s="19"/>
    </row>
    <row r="607" spans="1:7">
      <c r="A607" s="19"/>
      <c r="B607" s="19"/>
      <c r="D607" s="19"/>
      <c r="E607" s="19"/>
      <c r="F607" s="19"/>
      <c r="G607" s="19"/>
    </row>
    <row r="608" spans="1:7">
      <c r="A608" s="19"/>
      <c r="B608" s="19"/>
      <c r="D608" s="19"/>
      <c r="E608" s="19"/>
      <c r="F608" s="19"/>
      <c r="G608" s="19"/>
    </row>
    <row r="609" spans="1:7">
      <c r="A609" s="19"/>
      <c r="B609" s="19"/>
      <c r="D609" s="19"/>
      <c r="E609" s="19"/>
      <c r="F609" s="19"/>
      <c r="G609" s="19"/>
    </row>
    <row r="610" spans="1:7">
      <c r="A610" s="19"/>
      <c r="B610" s="19"/>
      <c r="D610" s="19"/>
      <c r="E610" s="19"/>
      <c r="F610" s="19"/>
      <c r="G610" s="19"/>
    </row>
    <row r="611" spans="1:7">
      <c r="A611" s="19"/>
      <c r="B611" s="19"/>
      <c r="D611" s="19"/>
      <c r="E611" s="19"/>
      <c r="F611" s="19"/>
      <c r="G611" s="19"/>
    </row>
    <row r="612" spans="1:7">
      <c r="A612" s="19"/>
      <c r="B612" s="19"/>
      <c r="D612" s="19"/>
      <c r="E612" s="19"/>
      <c r="F612" s="19"/>
      <c r="G612" s="19"/>
    </row>
    <row r="613" spans="1:7">
      <c r="A613" s="19"/>
      <c r="B613" s="19"/>
      <c r="D613" s="19"/>
      <c r="E613" s="19"/>
      <c r="F613" s="19"/>
      <c r="G613" s="19"/>
    </row>
    <row r="614" spans="1:7">
      <c r="A614" s="19"/>
      <c r="B614" s="19"/>
      <c r="D614" s="19"/>
      <c r="E614" s="19"/>
      <c r="F614" s="19"/>
      <c r="G614" s="19"/>
    </row>
    <row r="615" spans="1:7">
      <c r="A615" s="19"/>
      <c r="B615" s="19"/>
      <c r="D615" s="19"/>
      <c r="E615" s="19"/>
      <c r="F615" s="19"/>
      <c r="G615" s="19"/>
    </row>
    <row r="616" spans="1:7">
      <c r="A616" s="19"/>
      <c r="B616" s="19"/>
      <c r="D616" s="19"/>
      <c r="E616" s="19"/>
      <c r="F616" s="19"/>
      <c r="G616" s="19"/>
    </row>
    <row r="617" spans="1:7">
      <c r="A617" s="19"/>
      <c r="B617" s="19"/>
      <c r="D617" s="19"/>
      <c r="E617" s="19"/>
      <c r="F617" s="19"/>
      <c r="G617" s="19"/>
    </row>
    <row r="618" spans="1:7">
      <c r="A618" s="19"/>
      <c r="B618" s="19"/>
      <c r="D618" s="19"/>
      <c r="E618" s="19"/>
      <c r="F618" s="19"/>
      <c r="G618" s="19"/>
    </row>
    <row r="619" spans="1:7">
      <c r="A619" s="19"/>
      <c r="B619" s="19"/>
      <c r="D619" s="19"/>
      <c r="E619" s="19"/>
      <c r="F619" s="19"/>
      <c r="G619" s="19"/>
    </row>
    <row r="620" spans="1:7">
      <c r="A620" s="19"/>
      <c r="B620" s="19"/>
      <c r="D620" s="19"/>
      <c r="E620" s="19"/>
      <c r="F620" s="19"/>
      <c r="G620" s="19"/>
    </row>
    <row r="621" spans="1:7">
      <c r="A621" s="19"/>
      <c r="B621" s="19"/>
      <c r="D621" s="19"/>
      <c r="E621" s="19"/>
      <c r="F621" s="19"/>
      <c r="G621" s="19"/>
    </row>
    <row r="622" spans="1:7">
      <c r="A622" s="19"/>
      <c r="B622" s="19"/>
      <c r="D622" s="19"/>
      <c r="E622" s="19"/>
      <c r="F622" s="19"/>
      <c r="G622" s="19"/>
    </row>
    <row r="623" spans="1:7">
      <c r="A623" s="19"/>
      <c r="B623" s="19"/>
      <c r="D623" s="19"/>
      <c r="E623" s="19"/>
      <c r="F623" s="19"/>
      <c r="G623" s="19"/>
    </row>
    <row r="624" spans="1:7">
      <c r="A624" s="19"/>
      <c r="B624" s="19"/>
      <c r="D624" s="19"/>
      <c r="E624" s="19"/>
      <c r="F624" s="19"/>
      <c r="G624" s="19"/>
    </row>
    <row r="625" spans="1:7">
      <c r="A625" s="19"/>
      <c r="B625" s="19"/>
      <c r="D625" s="19"/>
      <c r="E625" s="19"/>
      <c r="F625" s="19"/>
      <c r="G625" s="19"/>
    </row>
    <row r="626" spans="1:7">
      <c r="A626" s="19"/>
      <c r="B626" s="19"/>
      <c r="D626" s="19"/>
      <c r="E626" s="19"/>
      <c r="F626" s="19"/>
      <c r="G626" s="19"/>
    </row>
    <row r="627" spans="1:7">
      <c r="A627" s="19"/>
      <c r="B627" s="19"/>
      <c r="D627" s="19"/>
      <c r="E627" s="19"/>
      <c r="F627" s="19"/>
      <c r="G627" s="19"/>
    </row>
    <row r="628" spans="1:7">
      <c r="A628" s="19"/>
      <c r="B628" s="19"/>
      <c r="D628" s="19"/>
      <c r="E628" s="19"/>
      <c r="F628" s="19"/>
      <c r="G628" s="19"/>
    </row>
    <row r="629" spans="1:7">
      <c r="A629" s="19"/>
      <c r="B629" s="19"/>
      <c r="D629" s="19"/>
      <c r="E629" s="19"/>
      <c r="F629" s="19"/>
      <c r="G629" s="19"/>
    </row>
    <row r="630" spans="1:7">
      <c r="A630" s="19"/>
      <c r="B630" s="19"/>
      <c r="D630" s="19"/>
      <c r="E630" s="19"/>
      <c r="F630" s="19"/>
      <c r="G630" s="19"/>
    </row>
    <row r="631" spans="1:7">
      <c r="A631" s="19"/>
      <c r="B631" s="19"/>
      <c r="D631" s="19"/>
      <c r="E631" s="19"/>
      <c r="F631" s="19"/>
      <c r="G631" s="19"/>
    </row>
    <row r="632" spans="1:7">
      <c r="A632" s="19"/>
      <c r="B632" s="19"/>
      <c r="D632" s="19"/>
      <c r="E632" s="19"/>
      <c r="F632" s="19"/>
      <c r="G632" s="19"/>
    </row>
    <row r="633" spans="1:7">
      <c r="A633" s="19"/>
      <c r="B633" s="19"/>
      <c r="D633" s="19"/>
      <c r="E633" s="19"/>
      <c r="F633" s="19"/>
      <c r="G633" s="19"/>
    </row>
    <row r="634" spans="1:7">
      <c r="A634" s="19"/>
      <c r="B634" s="19"/>
      <c r="D634" s="19"/>
      <c r="E634" s="19"/>
      <c r="F634" s="19"/>
      <c r="G634" s="19"/>
    </row>
    <row r="635" spans="1:7">
      <c r="A635" s="19"/>
      <c r="B635" s="19"/>
      <c r="D635" s="19"/>
      <c r="E635" s="19"/>
      <c r="F635" s="19"/>
      <c r="G635" s="19"/>
    </row>
    <row r="636" spans="1:7">
      <c r="A636" s="19"/>
      <c r="B636" s="19"/>
      <c r="D636" s="19"/>
      <c r="E636" s="19"/>
      <c r="F636" s="19"/>
      <c r="G636" s="19"/>
    </row>
    <row r="637" spans="1:7">
      <c r="A637" s="19"/>
      <c r="B637" s="19"/>
      <c r="D637" s="19"/>
      <c r="E637" s="19"/>
      <c r="F637" s="19"/>
      <c r="G637" s="19"/>
    </row>
    <row r="638" spans="1:7">
      <c r="A638" s="19"/>
      <c r="B638" s="19"/>
      <c r="D638" s="19"/>
      <c r="E638" s="19"/>
      <c r="F638" s="19"/>
      <c r="G638" s="19"/>
    </row>
    <row r="639" spans="1:7">
      <c r="A639" s="19"/>
      <c r="B639" s="19"/>
      <c r="D639" s="19"/>
      <c r="E639" s="19"/>
      <c r="F639" s="19"/>
      <c r="G639" s="19"/>
    </row>
    <row r="640" spans="1:7">
      <c r="A640" s="19"/>
      <c r="B640" s="19"/>
      <c r="D640" s="19"/>
      <c r="E640" s="19"/>
      <c r="F640" s="19"/>
      <c r="G640" s="19"/>
    </row>
    <row r="641" spans="1:7">
      <c r="A641" s="19"/>
      <c r="B641" s="19"/>
      <c r="D641" s="19"/>
      <c r="E641" s="19"/>
      <c r="F641" s="19"/>
      <c r="G641" s="19"/>
    </row>
    <row r="642" spans="1:7">
      <c r="A642" s="19"/>
      <c r="B642" s="19"/>
      <c r="D642" s="19"/>
      <c r="E642" s="19"/>
      <c r="F642" s="19"/>
      <c r="G642" s="19"/>
    </row>
    <row r="643" spans="1:7">
      <c r="A643" s="19"/>
      <c r="B643" s="19"/>
      <c r="D643" s="19"/>
      <c r="E643" s="19"/>
      <c r="F643" s="19"/>
      <c r="G643" s="19"/>
    </row>
    <row r="644" spans="1:7">
      <c r="A644" s="19"/>
      <c r="B644" s="19"/>
      <c r="D644" s="19"/>
      <c r="E644" s="19"/>
      <c r="F644" s="19"/>
      <c r="G644" s="19"/>
    </row>
    <row r="645" spans="1:7">
      <c r="A645" s="19"/>
      <c r="B645" s="19"/>
      <c r="D645" s="19"/>
      <c r="E645" s="19"/>
      <c r="F645" s="19"/>
      <c r="G645" s="19"/>
    </row>
    <row r="646" spans="1:7">
      <c r="A646" s="19"/>
      <c r="B646" s="19"/>
      <c r="D646" s="19"/>
      <c r="E646" s="19"/>
      <c r="F646" s="19"/>
      <c r="G646" s="19"/>
    </row>
    <row r="647" spans="1:7">
      <c r="A647" s="19"/>
      <c r="B647" s="19"/>
      <c r="D647" s="19"/>
      <c r="E647" s="19"/>
      <c r="F647" s="19"/>
      <c r="G647" s="19"/>
    </row>
    <row r="648" spans="1:7">
      <c r="A648" s="19"/>
      <c r="B648" s="19"/>
      <c r="D648" s="19"/>
      <c r="E648" s="19"/>
      <c r="F648" s="19"/>
      <c r="G648" s="19"/>
    </row>
    <row r="649" spans="1:7">
      <c r="A649" s="19"/>
      <c r="B649" s="19"/>
      <c r="D649" s="19"/>
      <c r="E649" s="19"/>
      <c r="F649" s="19"/>
      <c r="G649" s="19"/>
    </row>
    <row r="650" spans="1:7">
      <c r="A650" s="19"/>
      <c r="B650" s="19"/>
      <c r="D650" s="19"/>
      <c r="E650" s="19"/>
      <c r="F650" s="19"/>
      <c r="G650" s="19"/>
    </row>
    <row r="651" spans="1:7">
      <c r="A651" s="19"/>
      <c r="B651" s="19"/>
      <c r="D651" s="19"/>
      <c r="E651" s="19"/>
      <c r="F651" s="19"/>
      <c r="G651" s="19"/>
    </row>
    <row r="652" spans="1:7">
      <c r="A652" s="19"/>
      <c r="B652" s="19"/>
      <c r="D652" s="19"/>
      <c r="E652" s="19"/>
      <c r="F652" s="19"/>
      <c r="G652" s="19"/>
    </row>
    <row r="653" spans="1:7">
      <c r="A653" s="19"/>
      <c r="B653" s="19"/>
      <c r="D653" s="19"/>
      <c r="E653" s="19"/>
      <c r="F653" s="19"/>
      <c r="G653" s="19"/>
    </row>
    <row r="654" spans="1:7">
      <c r="A654" s="19"/>
      <c r="B654" s="19"/>
      <c r="D654" s="19"/>
      <c r="E654" s="19"/>
      <c r="F654" s="19"/>
      <c r="G654" s="19"/>
    </row>
    <row r="655" spans="1:7">
      <c r="A655" s="19"/>
      <c r="B655" s="19"/>
      <c r="D655" s="19"/>
      <c r="E655" s="19"/>
      <c r="F655" s="19"/>
      <c r="G655" s="19"/>
    </row>
    <row r="656" spans="1:7">
      <c r="A656" s="19"/>
      <c r="B656" s="19"/>
      <c r="D656" s="19"/>
      <c r="E656" s="19"/>
      <c r="F656" s="19"/>
      <c r="G656" s="19"/>
    </row>
    <row r="657" spans="1:7">
      <c r="A657" s="19"/>
      <c r="B657" s="19"/>
      <c r="D657" s="19"/>
      <c r="E657" s="19"/>
      <c r="F657" s="19"/>
      <c r="G657" s="19"/>
    </row>
    <row r="658" spans="1:7">
      <c r="A658" s="19"/>
      <c r="B658" s="19"/>
      <c r="D658" s="19"/>
      <c r="E658" s="19"/>
      <c r="F658" s="19"/>
      <c r="G658" s="19"/>
    </row>
    <row r="659" spans="1:7">
      <c r="A659" s="19"/>
      <c r="B659" s="19"/>
      <c r="D659" s="19"/>
      <c r="E659" s="19"/>
      <c r="F659" s="19"/>
      <c r="G659" s="19"/>
    </row>
    <row r="660" spans="1:7">
      <c r="A660" s="19"/>
      <c r="B660" s="19"/>
      <c r="D660" s="19"/>
      <c r="E660" s="19"/>
      <c r="F660" s="19"/>
      <c r="G660" s="19"/>
    </row>
    <row r="661" spans="1:7">
      <c r="A661" s="19"/>
      <c r="B661" s="19"/>
      <c r="D661" s="19"/>
      <c r="E661" s="19"/>
      <c r="F661" s="19"/>
      <c r="G661" s="19"/>
    </row>
    <row r="662" spans="1:7">
      <c r="A662" s="19"/>
      <c r="B662" s="19"/>
      <c r="D662" s="19"/>
      <c r="E662" s="19"/>
      <c r="F662" s="19"/>
      <c r="G662" s="19"/>
    </row>
    <row r="663" spans="1:7">
      <c r="A663" s="19"/>
      <c r="B663" s="19"/>
      <c r="D663" s="19"/>
      <c r="E663" s="19"/>
      <c r="F663" s="19"/>
      <c r="G663" s="19"/>
    </row>
    <row r="664" spans="1:7">
      <c r="A664" s="19"/>
      <c r="B664" s="19"/>
      <c r="D664" s="19"/>
      <c r="E664" s="19"/>
      <c r="F664" s="19"/>
      <c r="G664" s="19"/>
    </row>
    <row r="665" spans="1:7">
      <c r="A665" s="19"/>
      <c r="B665" s="19"/>
      <c r="D665" s="19"/>
      <c r="E665" s="19"/>
      <c r="F665" s="19"/>
      <c r="G665" s="19"/>
    </row>
    <row r="666" spans="1:7">
      <c r="A666" s="19"/>
      <c r="B666" s="19"/>
      <c r="D666" s="19"/>
      <c r="E666" s="19"/>
      <c r="F666" s="19"/>
      <c r="G666" s="19"/>
    </row>
    <row r="667" spans="1:7">
      <c r="A667" s="19"/>
      <c r="B667" s="19"/>
      <c r="D667" s="19"/>
      <c r="E667" s="19"/>
      <c r="F667" s="19"/>
      <c r="G667" s="19"/>
    </row>
    <row r="668" spans="1:7">
      <c r="A668" s="19"/>
      <c r="B668" s="19"/>
      <c r="D668" s="19"/>
      <c r="E668" s="19"/>
      <c r="F668" s="19"/>
      <c r="G668" s="19"/>
    </row>
    <row r="669" spans="1:7">
      <c r="A669" s="19"/>
      <c r="B669" s="19"/>
      <c r="D669" s="19"/>
      <c r="E669" s="19"/>
      <c r="F669" s="19"/>
      <c r="G669" s="19"/>
    </row>
    <row r="670" spans="1:7">
      <c r="A670" s="19"/>
      <c r="B670" s="19"/>
      <c r="D670" s="19"/>
      <c r="E670" s="19"/>
      <c r="F670" s="19"/>
      <c r="G670" s="19"/>
    </row>
    <row r="671" spans="1:7">
      <c r="A671" s="19"/>
      <c r="B671" s="19"/>
      <c r="D671" s="19"/>
      <c r="E671" s="19"/>
      <c r="F671" s="19"/>
      <c r="G671" s="19"/>
    </row>
    <row r="672" spans="1:7">
      <c r="A672" s="19"/>
      <c r="B672" s="19"/>
      <c r="D672" s="19"/>
      <c r="E672" s="19"/>
      <c r="F672" s="19"/>
      <c r="G672" s="19"/>
    </row>
    <row r="673" spans="1:7">
      <c r="A673" s="19"/>
      <c r="B673" s="19"/>
      <c r="D673" s="19"/>
      <c r="E673" s="19"/>
      <c r="F673" s="19"/>
      <c r="G673" s="19"/>
    </row>
    <row r="674" spans="1:7">
      <c r="A674" s="19"/>
      <c r="B674" s="19"/>
      <c r="D674" s="19"/>
      <c r="E674" s="19"/>
      <c r="F674" s="19"/>
      <c r="G674" s="19"/>
    </row>
    <row r="675" spans="1:7">
      <c r="A675" s="19"/>
      <c r="B675" s="19"/>
      <c r="D675" s="19"/>
      <c r="E675" s="19"/>
      <c r="F675" s="19"/>
      <c r="G675" s="19"/>
    </row>
    <row r="676" spans="1:7">
      <c r="A676" s="19"/>
      <c r="B676" s="19"/>
      <c r="D676" s="19"/>
      <c r="E676" s="19"/>
      <c r="F676" s="19"/>
      <c r="G676" s="19"/>
    </row>
    <row r="677" spans="1:7">
      <c r="A677" s="19"/>
      <c r="B677" s="19"/>
      <c r="D677" s="19"/>
      <c r="E677" s="19"/>
      <c r="F677" s="19"/>
      <c r="G677" s="19"/>
    </row>
    <row r="678" spans="1:7">
      <c r="A678" s="19"/>
      <c r="B678" s="19"/>
      <c r="D678" s="19"/>
      <c r="E678" s="19"/>
      <c r="F678" s="19"/>
      <c r="G678" s="19"/>
    </row>
    <row r="679" spans="1:7">
      <c r="A679" s="19"/>
      <c r="B679" s="19"/>
      <c r="D679" s="19"/>
      <c r="E679" s="19"/>
      <c r="F679" s="19"/>
      <c r="G679" s="19"/>
    </row>
    <row r="680" spans="1:7">
      <c r="A680" s="19"/>
      <c r="B680" s="19"/>
      <c r="D680" s="19"/>
      <c r="E680" s="19"/>
      <c r="F680" s="19"/>
      <c r="G680" s="19"/>
    </row>
    <row r="681" spans="1:7">
      <c r="A681" s="19"/>
      <c r="B681" s="19"/>
      <c r="D681" s="19"/>
      <c r="E681" s="19"/>
      <c r="F681" s="19"/>
      <c r="G681" s="19"/>
    </row>
    <row r="682" spans="1:7">
      <c r="A682" s="19"/>
      <c r="B682" s="19"/>
      <c r="D682" s="19"/>
      <c r="E682" s="19"/>
      <c r="F682" s="19"/>
      <c r="G682" s="19"/>
    </row>
    <row r="683" spans="1:7">
      <c r="A683" s="19"/>
      <c r="B683" s="19"/>
      <c r="D683" s="19"/>
      <c r="E683" s="19"/>
      <c r="F683" s="19"/>
      <c r="G683" s="19"/>
    </row>
    <row r="684" spans="1:7">
      <c r="A684" s="19"/>
      <c r="B684" s="19"/>
      <c r="D684" s="19"/>
      <c r="E684" s="19"/>
      <c r="F684" s="19"/>
      <c r="G684" s="19"/>
    </row>
    <row r="685" spans="1:7">
      <c r="A685" s="19"/>
      <c r="B685" s="19"/>
      <c r="D685" s="19"/>
      <c r="E685" s="19"/>
      <c r="F685" s="19"/>
      <c r="G685" s="19"/>
    </row>
    <row r="686" spans="1:7">
      <c r="A686" s="19"/>
      <c r="B686" s="19"/>
      <c r="D686" s="19"/>
      <c r="E686" s="19"/>
      <c r="F686" s="19"/>
      <c r="G686" s="19"/>
    </row>
    <row r="687" spans="1:7">
      <c r="A687" s="19"/>
      <c r="B687" s="19"/>
      <c r="D687" s="19"/>
      <c r="E687" s="19"/>
      <c r="F687" s="19"/>
      <c r="G687" s="19"/>
    </row>
    <row r="688" spans="1:7">
      <c r="A688" s="19"/>
      <c r="B688" s="19"/>
      <c r="D688" s="19"/>
      <c r="E688" s="19"/>
      <c r="F688" s="19"/>
      <c r="G688" s="19"/>
    </row>
    <row r="689" spans="1:7">
      <c r="A689" s="19"/>
      <c r="B689" s="19"/>
      <c r="D689" s="19"/>
      <c r="E689" s="19"/>
      <c r="F689" s="19"/>
      <c r="G689" s="19"/>
    </row>
    <row r="690" spans="1:7">
      <c r="A690" s="19"/>
      <c r="B690" s="19"/>
      <c r="D690" s="19"/>
      <c r="E690" s="19"/>
      <c r="F690" s="19"/>
      <c r="G690" s="19"/>
    </row>
    <row r="691" spans="1:7">
      <c r="A691" s="19"/>
      <c r="B691" s="19"/>
      <c r="D691" s="19"/>
      <c r="E691" s="19"/>
      <c r="F691" s="19"/>
      <c r="G691" s="19"/>
    </row>
    <row r="692" spans="1:7">
      <c r="A692" s="19"/>
      <c r="B692" s="19"/>
      <c r="D692" s="19"/>
      <c r="E692" s="19"/>
      <c r="F692" s="19"/>
      <c r="G692" s="19"/>
    </row>
    <row r="693" spans="1:7">
      <c r="A693" s="19"/>
      <c r="B693" s="19"/>
      <c r="D693" s="19"/>
      <c r="E693" s="19"/>
      <c r="F693" s="19"/>
      <c r="G693" s="19"/>
    </row>
    <row r="694" spans="1:7">
      <c r="A694" s="19"/>
      <c r="B694" s="19"/>
      <c r="D694" s="19"/>
      <c r="E694" s="19"/>
      <c r="F694" s="19"/>
      <c r="G694" s="19"/>
    </row>
    <row r="695" spans="1:7">
      <c r="A695" s="19"/>
      <c r="B695" s="19"/>
      <c r="D695" s="19"/>
      <c r="E695" s="19"/>
      <c r="F695" s="19"/>
      <c r="G695" s="19"/>
    </row>
    <row r="696" spans="1:7">
      <c r="A696" s="19"/>
      <c r="B696" s="19"/>
      <c r="D696" s="19"/>
      <c r="E696" s="19"/>
      <c r="F696" s="19"/>
      <c r="G696" s="19"/>
    </row>
    <row r="697" spans="1:7">
      <c r="A697" s="19"/>
      <c r="B697" s="19"/>
      <c r="D697" s="19"/>
      <c r="E697" s="19"/>
      <c r="F697" s="19"/>
      <c r="G697" s="19"/>
    </row>
    <row r="698" spans="1:7">
      <c r="A698" s="19"/>
      <c r="B698" s="19"/>
      <c r="D698" s="19"/>
      <c r="E698" s="19"/>
      <c r="F698" s="19"/>
      <c r="G698" s="19"/>
    </row>
    <row r="699" spans="1:7">
      <c r="A699" s="19"/>
      <c r="B699" s="19"/>
      <c r="D699" s="19"/>
      <c r="E699" s="19"/>
      <c r="F699" s="19"/>
      <c r="G699" s="19"/>
    </row>
    <row r="700" spans="1:7">
      <c r="A700" s="19"/>
      <c r="B700" s="19"/>
      <c r="D700" s="19"/>
      <c r="E700" s="19"/>
      <c r="F700" s="19"/>
      <c r="G700" s="19"/>
    </row>
    <row r="701" spans="1:7">
      <c r="A701" s="19"/>
      <c r="B701" s="19"/>
      <c r="D701" s="19"/>
      <c r="E701" s="19"/>
      <c r="F701" s="19"/>
      <c r="G701" s="19"/>
    </row>
    <row r="702" spans="1:7">
      <c r="A702" s="19"/>
      <c r="B702" s="19"/>
      <c r="D702" s="19"/>
      <c r="E702" s="19"/>
      <c r="F702" s="19"/>
      <c r="G702" s="19"/>
    </row>
    <row r="703" spans="1:7">
      <c r="A703" s="19"/>
      <c r="B703" s="19"/>
      <c r="D703" s="19"/>
      <c r="E703" s="19"/>
      <c r="F703" s="19"/>
      <c r="G703" s="19"/>
    </row>
    <row r="704" spans="1:7">
      <c r="A704" s="19"/>
      <c r="B704" s="19"/>
      <c r="D704" s="19"/>
      <c r="E704" s="19"/>
      <c r="F704" s="19"/>
      <c r="G704" s="19"/>
    </row>
    <row r="705" spans="1:7">
      <c r="A705" s="19"/>
      <c r="B705" s="19"/>
      <c r="D705" s="19"/>
      <c r="E705" s="19"/>
      <c r="F705" s="19"/>
      <c r="G705" s="19"/>
    </row>
    <row r="706" spans="1:7">
      <c r="A706" s="19"/>
      <c r="B706" s="19"/>
      <c r="D706" s="19"/>
      <c r="E706" s="19"/>
      <c r="F706" s="19"/>
      <c r="G706" s="19"/>
    </row>
    <row r="707" spans="1:7">
      <c r="A707" s="19"/>
      <c r="B707" s="19"/>
      <c r="D707" s="19"/>
      <c r="E707" s="19"/>
      <c r="F707" s="19"/>
      <c r="G707" s="19"/>
    </row>
    <row r="708" spans="1:7">
      <c r="A708" s="19"/>
      <c r="B708" s="19"/>
      <c r="D708" s="19"/>
      <c r="E708" s="19"/>
      <c r="F708" s="19"/>
      <c r="G708" s="19"/>
    </row>
    <row r="709" spans="1:7">
      <c r="A709" s="19"/>
      <c r="B709" s="19"/>
      <c r="D709" s="19"/>
      <c r="E709" s="19"/>
      <c r="F709" s="19"/>
      <c r="G709" s="19"/>
    </row>
    <row r="710" spans="1:7">
      <c r="A710" s="19"/>
      <c r="B710" s="19"/>
      <c r="D710" s="19"/>
      <c r="E710" s="19"/>
      <c r="F710" s="19"/>
      <c r="G710" s="19"/>
    </row>
    <row r="711" spans="1:7">
      <c r="A711" s="19"/>
      <c r="B711" s="19"/>
      <c r="D711" s="19"/>
      <c r="E711" s="19"/>
      <c r="F711" s="19"/>
      <c r="G711" s="19"/>
    </row>
    <row r="712" spans="1:7">
      <c r="A712" s="19"/>
      <c r="B712" s="19"/>
      <c r="D712" s="19"/>
      <c r="E712" s="19"/>
      <c r="F712" s="19"/>
      <c r="G712" s="19"/>
    </row>
    <row r="713" spans="1:7">
      <c r="A713" s="19"/>
      <c r="B713" s="19"/>
      <c r="D713" s="19"/>
      <c r="E713" s="19"/>
      <c r="F713" s="19"/>
      <c r="G713" s="19"/>
    </row>
    <row r="714" spans="1:7">
      <c r="A714" s="19"/>
      <c r="B714" s="19"/>
      <c r="D714" s="19"/>
      <c r="E714" s="19"/>
      <c r="F714" s="19"/>
      <c r="G714" s="19"/>
    </row>
    <row r="715" spans="1:7">
      <c r="A715" s="19"/>
      <c r="B715" s="19"/>
      <c r="D715" s="19"/>
      <c r="E715" s="19"/>
      <c r="F715" s="19"/>
      <c r="G715" s="19"/>
    </row>
    <row r="716" spans="1:7">
      <c r="A716" s="19"/>
      <c r="B716" s="19"/>
      <c r="D716" s="19"/>
      <c r="E716" s="19"/>
      <c r="F716" s="19"/>
      <c r="G716" s="19"/>
    </row>
    <row r="717" spans="1:7">
      <c r="A717" s="19"/>
      <c r="B717" s="19"/>
      <c r="D717" s="19"/>
      <c r="E717" s="19"/>
      <c r="F717" s="19"/>
      <c r="G717" s="19"/>
    </row>
    <row r="718" spans="1:7">
      <c r="A718" s="19"/>
      <c r="B718" s="19"/>
      <c r="D718" s="19"/>
      <c r="E718" s="19"/>
      <c r="F718" s="19"/>
      <c r="G718" s="19"/>
    </row>
    <row r="719" spans="1:7">
      <c r="A719" s="19"/>
      <c r="B719" s="19"/>
      <c r="D719" s="19"/>
      <c r="E719" s="19"/>
      <c r="F719" s="19"/>
      <c r="G719" s="19"/>
    </row>
    <row r="720" spans="1:7">
      <c r="A720" s="19"/>
      <c r="B720" s="19"/>
      <c r="D720" s="19"/>
      <c r="E720" s="19"/>
      <c r="F720" s="19"/>
      <c r="G720" s="19"/>
    </row>
    <row r="721" spans="1:7">
      <c r="A721" s="19"/>
      <c r="B721" s="19"/>
      <c r="D721" s="19"/>
      <c r="E721" s="19"/>
      <c r="F721" s="19"/>
      <c r="G721" s="19"/>
    </row>
    <row r="722" spans="1:7">
      <c r="A722" s="19"/>
      <c r="B722" s="19"/>
      <c r="D722" s="19"/>
      <c r="E722" s="19"/>
      <c r="F722" s="19"/>
      <c r="G722" s="19"/>
    </row>
    <row r="723" spans="1:7">
      <c r="A723" s="19"/>
      <c r="B723" s="19"/>
      <c r="D723" s="19"/>
      <c r="E723" s="19"/>
      <c r="F723" s="19"/>
      <c r="G723" s="19"/>
    </row>
    <row r="724" spans="1:7">
      <c r="A724" s="19"/>
      <c r="B724" s="19"/>
      <c r="D724" s="19"/>
      <c r="E724" s="19"/>
      <c r="F724" s="19"/>
      <c r="G724" s="19"/>
    </row>
    <row r="725" spans="1:7">
      <c r="A725" s="19"/>
      <c r="B725" s="19"/>
      <c r="D725" s="19"/>
      <c r="E725" s="19"/>
      <c r="F725" s="19"/>
      <c r="G725" s="19"/>
    </row>
    <row r="726" spans="1:7">
      <c r="A726" s="19"/>
      <c r="B726" s="19"/>
      <c r="D726" s="19"/>
      <c r="E726" s="19"/>
      <c r="F726" s="19"/>
      <c r="G726" s="19"/>
    </row>
    <row r="727" spans="1:7">
      <c r="A727" s="19"/>
      <c r="B727" s="19"/>
      <c r="D727" s="19"/>
      <c r="E727" s="19"/>
      <c r="F727" s="19"/>
      <c r="G727" s="19"/>
    </row>
    <row r="728" spans="1:7">
      <c r="A728" s="19"/>
      <c r="B728" s="19"/>
      <c r="D728" s="19"/>
      <c r="E728" s="19"/>
      <c r="F728" s="19"/>
      <c r="G728" s="19"/>
    </row>
    <row r="729" spans="1:7">
      <c r="A729" s="19"/>
      <c r="B729" s="19"/>
      <c r="D729" s="19"/>
      <c r="E729" s="19"/>
      <c r="F729" s="19"/>
      <c r="G729" s="19"/>
    </row>
    <row r="730" spans="1:7">
      <c r="A730" s="19"/>
      <c r="B730" s="19"/>
      <c r="D730" s="19"/>
      <c r="E730" s="19"/>
      <c r="F730" s="19"/>
      <c r="G730" s="19"/>
    </row>
    <row r="731" spans="1:7">
      <c r="A731" s="19"/>
      <c r="B731" s="19"/>
      <c r="D731" s="19"/>
      <c r="E731" s="19"/>
      <c r="F731" s="19"/>
      <c r="G731" s="19"/>
    </row>
    <row r="732" spans="1:7">
      <c r="A732" s="19"/>
      <c r="B732" s="19"/>
      <c r="D732" s="19"/>
      <c r="E732" s="19"/>
      <c r="F732" s="19"/>
      <c r="G732" s="19"/>
    </row>
    <row r="733" spans="1:7">
      <c r="A733" s="19"/>
      <c r="B733" s="19"/>
      <c r="D733" s="19"/>
      <c r="E733" s="19"/>
      <c r="F733" s="19"/>
      <c r="G733" s="19"/>
    </row>
    <row r="734" spans="1:7">
      <c r="A734" s="19"/>
      <c r="B734" s="19"/>
      <c r="D734" s="19"/>
      <c r="E734" s="19"/>
      <c r="F734" s="19"/>
      <c r="G734" s="19"/>
    </row>
    <row r="735" spans="1:7">
      <c r="A735" s="19"/>
      <c r="B735" s="19"/>
      <c r="D735" s="19"/>
      <c r="E735" s="19"/>
      <c r="F735" s="19"/>
      <c r="G735" s="19"/>
    </row>
    <row r="736" spans="1:7">
      <c r="A736" s="19"/>
      <c r="B736" s="19"/>
      <c r="D736" s="19"/>
      <c r="E736" s="19"/>
      <c r="F736" s="19"/>
      <c r="G736" s="19"/>
    </row>
    <row r="737" spans="1:7">
      <c r="A737" s="19"/>
      <c r="B737" s="19"/>
      <c r="D737" s="19"/>
      <c r="E737" s="19"/>
      <c r="F737" s="19"/>
      <c r="G737" s="19"/>
    </row>
    <row r="738" spans="1:7">
      <c r="A738" s="19"/>
      <c r="B738" s="19"/>
      <c r="D738" s="19"/>
      <c r="E738" s="19"/>
      <c r="F738" s="19"/>
      <c r="G738" s="19"/>
    </row>
    <row r="739" spans="1:7">
      <c r="A739" s="19"/>
      <c r="B739" s="19"/>
      <c r="D739" s="19"/>
      <c r="E739" s="19"/>
      <c r="F739" s="19"/>
      <c r="G739" s="19"/>
    </row>
    <row r="740" spans="1:7">
      <c r="A740" s="19"/>
      <c r="B740" s="19"/>
      <c r="D740" s="19"/>
      <c r="E740" s="19"/>
      <c r="F740" s="19"/>
      <c r="G740" s="19"/>
    </row>
    <row r="741" spans="1:7">
      <c r="A741" s="19"/>
      <c r="B741" s="19"/>
      <c r="D741" s="19"/>
      <c r="E741" s="19"/>
      <c r="F741" s="19"/>
      <c r="G741" s="19"/>
    </row>
    <row r="742" spans="1:7">
      <c r="A742" s="19"/>
      <c r="B742" s="19"/>
      <c r="D742" s="19"/>
      <c r="E742" s="19"/>
      <c r="F742" s="19"/>
      <c r="G742" s="19"/>
    </row>
    <row r="743" spans="1:7">
      <c r="A743" s="19"/>
      <c r="B743" s="19"/>
      <c r="D743" s="19"/>
      <c r="E743" s="19"/>
      <c r="F743" s="19"/>
      <c r="G743" s="19"/>
    </row>
    <row r="744" spans="1:7">
      <c r="A744" s="19"/>
      <c r="B744" s="19"/>
      <c r="D744" s="19"/>
      <c r="E744" s="19"/>
      <c r="F744" s="19"/>
      <c r="G744" s="19"/>
    </row>
    <row r="745" spans="1:7">
      <c r="A745" s="19"/>
      <c r="B745" s="19"/>
      <c r="D745" s="19"/>
      <c r="E745" s="19"/>
      <c r="F745" s="19"/>
      <c r="G745" s="19"/>
    </row>
    <row r="746" spans="1:7">
      <c r="A746" s="19"/>
      <c r="B746" s="19"/>
      <c r="D746" s="19"/>
      <c r="E746" s="19"/>
      <c r="F746" s="19"/>
      <c r="G746" s="19"/>
    </row>
    <row r="747" spans="1:7">
      <c r="A747" s="19"/>
      <c r="B747" s="19"/>
      <c r="D747" s="19"/>
      <c r="E747" s="19"/>
      <c r="F747" s="19"/>
      <c r="G747" s="19"/>
    </row>
    <row r="748" spans="1:7">
      <c r="A748" s="19"/>
      <c r="B748" s="19"/>
      <c r="D748" s="19"/>
      <c r="E748" s="19"/>
      <c r="F748" s="19"/>
      <c r="G748" s="19"/>
    </row>
    <row r="749" spans="1:7">
      <c r="A749" s="19"/>
      <c r="B749" s="19"/>
      <c r="D749" s="19"/>
      <c r="E749" s="19"/>
      <c r="F749" s="19"/>
      <c r="G749" s="19"/>
    </row>
    <row r="750" spans="1:7">
      <c r="A750" s="19"/>
      <c r="B750" s="19"/>
      <c r="D750" s="19"/>
      <c r="E750" s="19"/>
      <c r="F750" s="19"/>
      <c r="G750" s="19"/>
    </row>
    <row r="751" spans="1:7">
      <c r="A751" s="19"/>
      <c r="B751" s="19"/>
      <c r="D751" s="19"/>
      <c r="E751" s="19"/>
      <c r="F751" s="19"/>
      <c r="G751" s="19"/>
    </row>
    <row r="752" spans="1:7">
      <c r="A752" s="19"/>
      <c r="B752" s="19"/>
      <c r="D752" s="19"/>
      <c r="E752" s="19"/>
      <c r="F752" s="19"/>
      <c r="G752" s="19"/>
    </row>
    <row r="753" spans="1:7">
      <c r="A753" s="19"/>
      <c r="B753" s="19"/>
      <c r="D753" s="19"/>
      <c r="E753" s="19"/>
      <c r="F753" s="19"/>
      <c r="G753" s="19"/>
    </row>
    <row r="754" spans="1:7">
      <c r="A754" s="19"/>
      <c r="B754" s="19"/>
      <c r="D754" s="19"/>
      <c r="E754" s="19"/>
      <c r="F754" s="19"/>
      <c r="G754" s="19"/>
    </row>
    <row r="755" spans="1:7">
      <c r="A755" s="19"/>
      <c r="B755" s="19"/>
      <c r="D755" s="19"/>
      <c r="E755" s="19"/>
      <c r="F755" s="19"/>
      <c r="G755" s="19"/>
    </row>
    <row r="756" spans="1:7">
      <c r="A756" s="19"/>
      <c r="B756" s="19"/>
      <c r="D756" s="19"/>
      <c r="E756" s="19"/>
      <c r="F756" s="19"/>
      <c r="G756" s="19"/>
    </row>
    <row r="757" spans="1:7">
      <c r="A757" s="19"/>
      <c r="B757" s="19"/>
      <c r="D757" s="19"/>
      <c r="E757" s="19"/>
      <c r="F757" s="19"/>
      <c r="G757" s="19"/>
    </row>
    <row r="758" spans="1:7">
      <c r="A758" s="19"/>
      <c r="B758" s="19"/>
      <c r="D758" s="19"/>
      <c r="E758" s="19"/>
      <c r="F758" s="19"/>
      <c r="G758" s="19"/>
    </row>
    <row r="759" spans="1:7">
      <c r="A759" s="19"/>
      <c r="B759" s="19"/>
      <c r="D759" s="19"/>
      <c r="E759" s="19"/>
      <c r="F759" s="19"/>
      <c r="G759" s="19"/>
    </row>
    <row r="760" spans="1:7">
      <c r="A760" s="19"/>
      <c r="B760" s="19"/>
      <c r="D760" s="19"/>
      <c r="E760" s="19"/>
      <c r="F760" s="19"/>
      <c r="G760" s="19"/>
    </row>
    <row r="761" spans="1:7">
      <c r="A761" s="19"/>
      <c r="B761" s="19"/>
      <c r="D761" s="19"/>
      <c r="E761" s="19"/>
      <c r="F761" s="19"/>
      <c r="G761" s="19"/>
    </row>
    <row r="762" spans="1:7">
      <c r="A762" s="19"/>
      <c r="B762" s="19"/>
      <c r="D762" s="19"/>
      <c r="E762" s="19"/>
      <c r="F762" s="19"/>
      <c r="G762" s="19"/>
    </row>
    <row r="763" spans="1:7">
      <c r="A763" s="19"/>
      <c r="B763" s="19"/>
      <c r="D763" s="19"/>
      <c r="E763" s="19"/>
      <c r="F763" s="19"/>
      <c r="G763" s="19"/>
    </row>
    <row r="764" spans="1:7">
      <c r="A764" s="19"/>
      <c r="B764" s="19"/>
      <c r="D764" s="19"/>
      <c r="E764" s="19"/>
      <c r="F764" s="19"/>
      <c r="G764" s="19"/>
    </row>
    <row r="765" spans="1:7">
      <c r="A765" s="19"/>
      <c r="B765" s="19"/>
      <c r="D765" s="19"/>
      <c r="E765" s="19"/>
      <c r="F765" s="19"/>
      <c r="G765" s="19"/>
    </row>
    <row r="766" spans="1:7">
      <c r="A766" s="19"/>
      <c r="B766" s="19"/>
      <c r="D766" s="19"/>
      <c r="E766" s="19"/>
      <c r="F766" s="19"/>
      <c r="G766" s="19"/>
    </row>
    <row r="767" spans="1:7">
      <c r="A767" s="19"/>
      <c r="B767" s="19"/>
      <c r="D767" s="19"/>
      <c r="E767" s="19"/>
      <c r="F767" s="19"/>
      <c r="G767" s="19"/>
    </row>
    <row r="768" spans="1:7">
      <c r="A768" s="19"/>
      <c r="B768" s="19"/>
      <c r="D768" s="19"/>
      <c r="E768" s="19"/>
      <c r="F768" s="19"/>
      <c r="G768" s="19"/>
    </row>
    <row r="769" spans="1:7">
      <c r="A769" s="19"/>
      <c r="B769" s="19"/>
      <c r="D769" s="19"/>
      <c r="E769" s="19"/>
      <c r="F769" s="19"/>
      <c r="G769" s="19"/>
    </row>
    <row r="770" spans="1:7">
      <c r="A770" s="19"/>
      <c r="B770" s="19"/>
      <c r="D770" s="19"/>
      <c r="E770" s="19"/>
      <c r="F770" s="19"/>
      <c r="G770" s="19"/>
    </row>
    <row r="771" spans="1:7">
      <c r="A771" s="19"/>
      <c r="B771" s="19"/>
      <c r="D771" s="19"/>
      <c r="E771" s="19"/>
      <c r="F771" s="19"/>
      <c r="G771" s="19"/>
    </row>
    <row r="772" spans="1:7">
      <c r="A772" s="19"/>
      <c r="B772" s="19"/>
      <c r="D772" s="19"/>
      <c r="E772" s="19"/>
      <c r="F772" s="19"/>
      <c r="G772" s="19"/>
    </row>
    <row r="773" spans="1:7">
      <c r="A773" s="19"/>
      <c r="B773" s="19"/>
      <c r="D773" s="19"/>
      <c r="E773" s="19"/>
      <c r="F773" s="19"/>
      <c r="G773" s="19"/>
    </row>
    <row r="774" spans="1:7">
      <c r="A774" s="19"/>
      <c r="B774" s="19"/>
      <c r="D774" s="19"/>
      <c r="E774" s="19"/>
      <c r="F774" s="19"/>
      <c r="G774" s="19"/>
    </row>
    <row r="775" spans="1:7">
      <c r="A775" s="19"/>
      <c r="B775" s="19"/>
      <c r="D775" s="19"/>
      <c r="E775" s="19"/>
      <c r="F775" s="19"/>
      <c r="G775" s="19"/>
    </row>
    <row r="776" spans="1:7">
      <c r="A776" s="19"/>
      <c r="B776" s="19"/>
      <c r="D776" s="19"/>
      <c r="E776" s="19"/>
      <c r="F776" s="19"/>
      <c r="G776" s="19"/>
    </row>
    <row r="777" spans="1:7">
      <c r="A777" s="19"/>
      <c r="B777" s="19"/>
      <c r="D777" s="19"/>
      <c r="E777" s="19"/>
      <c r="F777" s="19"/>
      <c r="G777" s="19"/>
    </row>
    <row r="778" spans="1:7">
      <c r="A778" s="19"/>
      <c r="B778" s="19"/>
      <c r="D778" s="19"/>
      <c r="E778" s="19"/>
      <c r="F778" s="19"/>
      <c r="G778" s="19"/>
    </row>
    <row r="779" spans="1:7">
      <c r="A779" s="19"/>
      <c r="B779" s="19"/>
      <c r="D779" s="19"/>
      <c r="E779" s="19"/>
      <c r="F779" s="19"/>
      <c r="G779" s="19"/>
    </row>
    <row r="780" spans="1:7">
      <c r="A780" s="19"/>
      <c r="B780" s="19"/>
      <c r="D780" s="19"/>
      <c r="E780" s="19"/>
      <c r="F780" s="19"/>
      <c r="G780" s="19"/>
    </row>
    <row r="781" spans="1:7">
      <c r="A781" s="19"/>
      <c r="B781" s="19"/>
      <c r="D781" s="19"/>
      <c r="E781" s="19"/>
      <c r="F781" s="19"/>
      <c r="G781" s="19"/>
    </row>
    <row r="782" spans="1:7">
      <c r="A782" s="19"/>
      <c r="B782" s="19"/>
      <c r="D782" s="19"/>
      <c r="E782" s="19"/>
      <c r="F782" s="19"/>
      <c r="G782" s="19"/>
    </row>
    <row r="783" spans="1:7">
      <c r="A783" s="19"/>
      <c r="B783" s="19"/>
      <c r="D783" s="19"/>
      <c r="E783" s="19"/>
      <c r="F783" s="19"/>
      <c r="G783" s="19"/>
    </row>
    <row r="784" spans="1:7">
      <c r="A784" s="19"/>
      <c r="B784" s="19"/>
      <c r="D784" s="19"/>
      <c r="E784" s="19"/>
      <c r="F784" s="19"/>
      <c r="G784" s="19"/>
    </row>
    <row r="785" spans="1:7">
      <c r="A785" s="19"/>
      <c r="B785" s="19"/>
      <c r="D785" s="19"/>
      <c r="E785" s="19"/>
      <c r="F785" s="19"/>
      <c r="G785" s="19"/>
    </row>
    <row r="786" spans="1:7">
      <c r="A786" s="19"/>
      <c r="B786" s="19"/>
      <c r="D786" s="19"/>
      <c r="E786" s="19"/>
      <c r="F786" s="19"/>
      <c r="G786" s="19"/>
    </row>
    <row r="787" spans="1:7">
      <c r="A787" s="19"/>
      <c r="B787" s="19"/>
      <c r="D787" s="19"/>
      <c r="E787" s="19"/>
      <c r="F787" s="19"/>
      <c r="G787" s="19"/>
    </row>
    <row r="788" spans="1:7">
      <c r="A788" s="19"/>
      <c r="B788" s="19"/>
      <c r="D788" s="19"/>
      <c r="E788" s="19"/>
      <c r="F788" s="19"/>
      <c r="G788" s="19"/>
    </row>
    <row r="789" spans="1:7">
      <c r="A789" s="19"/>
      <c r="B789" s="19"/>
      <c r="D789" s="19"/>
      <c r="E789" s="19"/>
      <c r="F789" s="19"/>
      <c r="G789" s="19"/>
    </row>
    <row r="790" spans="1:7">
      <c r="A790" s="19"/>
      <c r="B790" s="19"/>
      <c r="D790" s="19"/>
      <c r="E790" s="19"/>
      <c r="F790" s="19"/>
      <c r="G790" s="19"/>
    </row>
    <row r="791" spans="1:7">
      <c r="A791" s="19"/>
      <c r="B791" s="19"/>
      <c r="D791" s="19"/>
      <c r="E791" s="19"/>
      <c r="F791" s="19"/>
      <c r="G791" s="19"/>
    </row>
    <row r="792" spans="1:7">
      <c r="A792" s="19"/>
      <c r="B792" s="19"/>
      <c r="D792" s="19"/>
      <c r="E792" s="19"/>
      <c r="F792" s="19"/>
      <c r="G792" s="19"/>
    </row>
    <row r="793" spans="1:7">
      <c r="A793" s="19"/>
      <c r="B793" s="19"/>
      <c r="D793" s="19"/>
      <c r="E793" s="19"/>
      <c r="F793" s="19"/>
      <c r="G793" s="19"/>
    </row>
    <row r="794" spans="1:7">
      <c r="A794" s="19"/>
      <c r="B794" s="19"/>
      <c r="D794" s="19"/>
      <c r="E794" s="19"/>
      <c r="F794" s="19"/>
      <c r="G794" s="19"/>
    </row>
    <row r="795" spans="1:7">
      <c r="A795" s="19"/>
      <c r="B795" s="19"/>
      <c r="D795" s="19"/>
      <c r="E795" s="19"/>
      <c r="F795" s="19"/>
      <c r="G795" s="19"/>
    </row>
    <row r="796" spans="1:7">
      <c r="A796" s="19"/>
      <c r="B796" s="19"/>
      <c r="D796" s="19"/>
      <c r="E796" s="19"/>
      <c r="F796" s="19"/>
      <c r="G796" s="19"/>
    </row>
    <row r="797" spans="1:7">
      <c r="A797" s="19"/>
      <c r="B797" s="19"/>
      <c r="D797" s="19"/>
      <c r="E797" s="19"/>
      <c r="F797" s="19"/>
      <c r="G797" s="19"/>
    </row>
    <row r="798" spans="1:7">
      <c r="A798" s="19"/>
      <c r="B798" s="19"/>
      <c r="D798" s="19"/>
      <c r="E798" s="19"/>
      <c r="F798" s="19"/>
      <c r="G798" s="19"/>
    </row>
    <row r="799" spans="1:7">
      <c r="A799" s="19"/>
      <c r="B799" s="19"/>
      <c r="D799" s="19"/>
      <c r="E799" s="19"/>
      <c r="F799" s="19"/>
      <c r="G799" s="19"/>
    </row>
    <row r="800" spans="1:7">
      <c r="A800" s="19"/>
      <c r="B800" s="19"/>
      <c r="D800" s="19"/>
      <c r="E800" s="19"/>
      <c r="F800" s="19"/>
      <c r="G800" s="19"/>
    </row>
    <row r="801" spans="1:7">
      <c r="A801" s="19"/>
      <c r="B801" s="19"/>
      <c r="D801" s="19"/>
      <c r="E801" s="19"/>
      <c r="F801" s="19"/>
      <c r="G801" s="19"/>
    </row>
    <row r="802" spans="1:7">
      <c r="A802" s="19"/>
      <c r="B802" s="19"/>
      <c r="D802" s="19"/>
      <c r="E802" s="19"/>
      <c r="F802" s="19"/>
      <c r="G802" s="19"/>
    </row>
    <row r="803" spans="1:7">
      <c r="A803" s="19"/>
      <c r="B803" s="19"/>
      <c r="D803" s="19"/>
      <c r="E803" s="19"/>
      <c r="F803" s="19"/>
      <c r="G803" s="19"/>
    </row>
    <row r="804" spans="1:7">
      <c r="A804" s="19"/>
      <c r="B804" s="19"/>
      <c r="D804" s="19"/>
      <c r="E804" s="19"/>
      <c r="F804" s="19"/>
      <c r="G804" s="19"/>
    </row>
    <row r="805" spans="1:7">
      <c r="A805" s="19"/>
      <c r="B805" s="19"/>
      <c r="D805" s="19"/>
      <c r="E805" s="19"/>
      <c r="F805" s="19"/>
      <c r="G805" s="19"/>
    </row>
    <row r="806" spans="1:7">
      <c r="A806" s="19"/>
      <c r="B806" s="19"/>
      <c r="D806" s="19"/>
      <c r="E806" s="19"/>
      <c r="F806" s="19"/>
      <c r="G806" s="19"/>
    </row>
    <row r="807" spans="1:7">
      <c r="A807" s="19"/>
      <c r="B807" s="19"/>
      <c r="D807" s="19"/>
      <c r="E807" s="19"/>
      <c r="F807" s="19"/>
      <c r="G807" s="19"/>
    </row>
    <row r="808" spans="1:7">
      <c r="A808" s="19"/>
      <c r="B808" s="19"/>
      <c r="D808" s="19"/>
      <c r="E808" s="19"/>
      <c r="F808" s="19"/>
      <c r="G808" s="19"/>
    </row>
    <row r="809" spans="1:7">
      <c r="A809" s="19"/>
      <c r="B809" s="19"/>
      <c r="D809" s="19"/>
      <c r="E809" s="19"/>
      <c r="F809" s="19"/>
      <c r="G809" s="19"/>
    </row>
    <row r="810" spans="1:7">
      <c r="A810" s="19"/>
      <c r="B810" s="19"/>
      <c r="D810" s="19"/>
      <c r="E810" s="19"/>
      <c r="F810" s="19"/>
      <c r="G810" s="19"/>
    </row>
    <row r="811" spans="1:7">
      <c r="A811" s="19"/>
      <c r="B811" s="19"/>
      <c r="D811" s="19"/>
      <c r="E811" s="19"/>
      <c r="F811" s="19"/>
      <c r="G811" s="19"/>
    </row>
    <row r="812" spans="1:7">
      <c r="A812" s="19"/>
      <c r="B812" s="19"/>
      <c r="D812" s="19"/>
      <c r="E812" s="19"/>
      <c r="F812" s="19"/>
      <c r="G812" s="19"/>
    </row>
    <row r="813" spans="1:7">
      <c r="A813" s="19"/>
      <c r="B813" s="19"/>
      <c r="D813" s="19"/>
      <c r="E813" s="19"/>
      <c r="F813" s="19"/>
      <c r="G813" s="19"/>
    </row>
    <row r="814" spans="1:7">
      <c r="A814" s="19"/>
      <c r="B814" s="19"/>
      <c r="D814" s="19"/>
      <c r="E814" s="19"/>
      <c r="F814" s="19"/>
      <c r="G814" s="19"/>
    </row>
    <row r="815" spans="1:7">
      <c r="A815" s="19"/>
      <c r="B815" s="19"/>
      <c r="D815" s="19"/>
      <c r="E815" s="19"/>
      <c r="F815" s="19"/>
      <c r="G815" s="19"/>
    </row>
    <row r="816" spans="1:7">
      <c r="A816" s="19"/>
      <c r="B816" s="19"/>
      <c r="D816" s="19"/>
      <c r="E816" s="19"/>
      <c r="F816" s="19"/>
      <c r="G816" s="19"/>
    </row>
    <row r="817" spans="1:7">
      <c r="A817" s="19"/>
      <c r="B817" s="19"/>
      <c r="D817" s="19"/>
      <c r="E817" s="19"/>
      <c r="F817" s="19"/>
      <c r="G817" s="19"/>
    </row>
    <row r="818" spans="1:7">
      <c r="A818" s="19"/>
      <c r="B818" s="19"/>
      <c r="D818" s="19"/>
      <c r="E818" s="19"/>
      <c r="F818" s="19"/>
      <c r="G818" s="19"/>
    </row>
    <row r="819" spans="1:7">
      <c r="A819" s="19"/>
      <c r="B819" s="19"/>
      <c r="D819" s="19"/>
      <c r="E819" s="19"/>
      <c r="F819" s="19"/>
      <c r="G819" s="19"/>
    </row>
    <row r="820" spans="1:7">
      <c r="A820" s="19"/>
      <c r="B820" s="19"/>
      <c r="D820" s="19"/>
      <c r="E820" s="19"/>
      <c r="F820" s="19"/>
      <c r="G820" s="19"/>
    </row>
    <row r="821" spans="1:7">
      <c r="A821" s="19"/>
      <c r="B821" s="19"/>
      <c r="D821" s="19"/>
      <c r="E821" s="19"/>
      <c r="F821" s="19"/>
      <c r="G821" s="19"/>
    </row>
    <row r="822" spans="1:7">
      <c r="A822" s="19"/>
      <c r="B822" s="19"/>
      <c r="D822" s="19"/>
      <c r="E822" s="19"/>
      <c r="F822" s="19"/>
      <c r="G822" s="19"/>
    </row>
    <row r="823" spans="1:7">
      <c r="A823" s="19"/>
      <c r="B823" s="19"/>
      <c r="D823" s="19"/>
      <c r="E823" s="19"/>
      <c r="F823" s="19"/>
      <c r="G823" s="19"/>
    </row>
    <row r="824" spans="1:7">
      <c r="A824" s="19"/>
      <c r="B824" s="19"/>
      <c r="D824" s="19"/>
      <c r="E824" s="19"/>
      <c r="F824" s="19"/>
      <c r="G824" s="19"/>
    </row>
    <row r="825" spans="1:7">
      <c r="A825" s="19"/>
      <c r="B825" s="19"/>
      <c r="D825" s="19"/>
      <c r="E825" s="19"/>
      <c r="F825" s="19"/>
      <c r="G825" s="19"/>
    </row>
    <row r="826" spans="1:7">
      <c r="A826" s="19"/>
      <c r="B826" s="19"/>
      <c r="D826" s="19"/>
      <c r="E826" s="19"/>
      <c r="F826" s="19"/>
      <c r="G826" s="19"/>
    </row>
    <row r="827" spans="1:7">
      <c r="A827" s="19"/>
      <c r="B827" s="19"/>
      <c r="D827" s="19"/>
      <c r="E827" s="19"/>
      <c r="F827" s="19"/>
      <c r="G827" s="19"/>
    </row>
    <row r="828" spans="1:7">
      <c r="A828" s="19"/>
      <c r="B828" s="19"/>
      <c r="D828" s="19"/>
      <c r="E828" s="19"/>
      <c r="F828" s="19"/>
      <c r="G828" s="19"/>
    </row>
    <row r="829" spans="1:7">
      <c r="A829" s="19"/>
      <c r="B829" s="19"/>
      <c r="D829" s="19"/>
      <c r="E829" s="19"/>
      <c r="F829" s="19"/>
      <c r="G829" s="19"/>
    </row>
    <row r="830" spans="1:7">
      <c r="A830" s="19"/>
      <c r="B830" s="19"/>
      <c r="D830" s="19"/>
      <c r="E830" s="19"/>
      <c r="F830" s="19"/>
      <c r="G830" s="19"/>
    </row>
    <row r="831" spans="1:7">
      <c r="A831" s="19"/>
      <c r="B831" s="19"/>
      <c r="D831" s="19"/>
      <c r="E831" s="19"/>
      <c r="F831" s="19"/>
      <c r="G831" s="19"/>
    </row>
    <row r="832" spans="1:7">
      <c r="A832" s="19"/>
      <c r="B832" s="19"/>
      <c r="D832" s="19"/>
      <c r="E832" s="19"/>
      <c r="F832" s="19"/>
      <c r="G832" s="19"/>
    </row>
    <row r="833" spans="1:7">
      <c r="A833" s="19"/>
      <c r="B833" s="19"/>
      <c r="D833" s="19"/>
      <c r="E833" s="19"/>
      <c r="F833" s="19"/>
      <c r="G833" s="19"/>
    </row>
    <row r="834" spans="1:7">
      <c r="A834" s="19"/>
      <c r="B834" s="19"/>
      <c r="D834" s="19"/>
      <c r="E834" s="19"/>
      <c r="F834" s="19"/>
      <c r="G834" s="19"/>
    </row>
    <row r="835" spans="1:7">
      <c r="A835" s="19"/>
      <c r="B835" s="19"/>
      <c r="D835" s="19"/>
      <c r="E835" s="19"/>
      <c r="F835" s="19"/>
      <c r="G835" s="19"/>
    </row>
    <row r="836" spans="1:7">
      <c r="A836" s="19"/>
      <c r="B836" s="19"/>
      <c r="D836" s="19"/>
      <c r="E836" s="19"/>
      <c r="F836" s="19"/>
      <c r="G836" s="19"/>
    </row>
    <row r="837" spans="1:7">
      <c r="A837" s="19"/>
      <c r="B837" s="19"/>
      <c r="D837" s="19"/>
      <c r="E837" s="19"/>
      <c r="F837" s="19"/>
      <c r="G837" s="19"/>
    </row>
    <row r="838" spans="1:7">
      <c r="A838" s="19"/>
      <c r="B838" s="19"/>
      <c r="D838" s="19"/>
      <c r="E838" s="19"/>
      <c r="F838" s="19"/>
      <c r="G838" s="19"/>
    </row>
    <row r="839" spans="1:7">
      <c r="A839" s="19"/>
      <c r="B839" s="19"/>
      <c r="D839" s="19"/>
      <c r="E839" s="19"/>
      <c r="F839" s="19"/>
      <c r="G839" s="19"/>
    </row>
    <row r="840" spans="1:7">
      <c r="A840" s="19"/>
      <c r="B840" s="19"/>
      <c r="D840" s="19"/>
      <c r="E840" s="19"/>
      <c r="F840" s="19"/>
      <c r="G840" s="19"/>
    </row>
    <row r="841" spans="1:7">
      <c r="A841" s="19"/>
      <c r="B841" s="19"/>
      <c r="D841" s="19"/>
      <c r="E841" s="19"/>
      <c r="F841" s="19"/>
      <c r="G841" s="19"/>
    </row>
    <row r="842" spans="1:7">
      <c r="A842" s="19"/>
      <c r="B842" s="19"/>
      <c r="D842" s="19"/>
      <c r="E842" s="19"/>
      <c r="F842" s="19"/>
      <c r="G842" s="19"/>
    </row>
    <row r="843" spans="1:7">
      <c r="A843" s="19"/>
      <c r="B843" s="19"/>
      <c r="D843" s="19"/>
      <c r="E843" s="19"/>
      <c r="F843" s="19"/>
      <c r="G843" s="19"/>
    </row>
    <row r="844" spans="1:7">
      <c r="A844" s="19"/>
      <c r="B844" s="19"/>
      <c r="D844" s="19"/>
      <c r="E844" s="19"/>
      <c r="F844" s="19"/>
      <c r="G844" s="19"/>
    </row>
    <row r="845" spans="1:7">
      <c r="A845" s="19"/>
      <c r="B845" s="19"/>
      <c r="D845" s="19"/>
      <c r="E845" s="19"/>
      <c r="F845" s="19"/>
      <c r="G845" s="19"/>
    </row>
    <row r="846" spans="1:7">
      <c r="A846" s="19"/>
      <c r="B846" s="19"/>
      <c r="D846" s="19"/>
      <c r="E846" s="19"/>
      <c r="F846" s="19"/>
      <c r="G846" s="19"/>
    </row>
    <row r="847" spans="1:7">
      <c r="A847" s="19"/>
      <c r="B847" s="19"/>
      <c r="D847" s="19"/>
      <c r="E847" s="19"/>
      <c r="F847" s="19"/>
      <c r="G847" s="19"/>
    </row>
    <row r="848" spans="1:7">
      <c r="A848" s="19"/>
      <c r="B848" s="19"/>
      <c r="D848" s="19"/>
      <c r="E848" s="19"/>
      <c r="F848" s="19"/>
      <c r="G848" s="19"/>
    </row>
    <row r="849" spans="1:7">
      <c r="A849" s="19"/>
      <c r="B849" s="19"/>
      <c r="D849" s="19"/>
      <c r="E849" s="19"/>
      <c r="F849" s="19"/>
      <c r="G849" s="19"/>
    </row>
    <row r="850" spans="1:7">
      <c r="A850" s="19"/>
      <c r="B850" s="19"/>
      <c r="D850" s="19"/>
      <c r="E850" s="19"/>
      <c r="F850" s="19"/>
      <c r="G850" s="19"/>
    </row>
    <row r="851" spans="1:7">
      <c r="A851" s="19"/>
      <c r="B851" s="19"/>
      <c r="D851" s="19"/>
      <c r="E851" s="19"/>
      <c r="F851" s="19"/>
      <c r="G851" s="19"/>
    </row>
    <row r="852" spans="1:7">
      <c r="A852" s="19"/>
      <c r="B852" s="19"/>
      <c r="D852" s="19"/>
      <c r="E852" s="19"/>
      <c r="F852" s="19"/>
      <c r="G852" s="19"/>
    </row>
    <row r="853" spans="1:7">
      <c r="A853" s="19"/>
      <c r="B853" s="19"/>
      <c r="D853" s="19"/>
      <c r="E853" s="19"/>
      <c r="F853" s="19"/>
      <c r="G853" s="19"/>
    </row>
    <row r="854" spans="1:7">
      <c r="A854" s="19"/>
      <c r="B854" s="19"/>
      <c r="D854" s="19"/>
      <c r="E854" s="19"/>
      <c r="F854" s="19"/>
      <c r="G854" s="19"/>
    </row>
    <row r="855" spans="1:7">
      <c r="A855" s="19"/>
      <c r="B855" s="19"/>
      <c r="D855" s="19"/>
      <c r="E855" s="19"/>
      <c r="F855" s="19"/>
      <c r="G855" s="19"/>
    </row>
    <row r="856" spans="1:7">
      <c r="A856" s="19"/>
      <c r="B856" s="19"/>
      <c r="D856" s="19"/>
      <c r="E856" s="19"/>
      <c r="F856" s="19"/>
      <c r="G856" s="19"/>
    </row>
    <row r="857" spans="1:7">
      <c r="A857" s="19"/>
      <c r="B857" s="19"/>
      <c r="D857" s="19"/>
      <c r="E857" s="19"/>
      <c r="F857" s="19"/>
      <c r="G857" s="19"/>
    </row>
    <row r="858" spans="1:7">
      <c r="A858" s="19"/>
      <c r="B858" s="19"/>
      <c r="D858" s="19"/>
      <c r="E858" s="19"/>
      <c r="F858" s="19"/>
      <c r="G858" s="19"/>
    </row>
    <row r="859" spans="1:7">
      <c r="A859" s="19"/>
      <c r="B859" s="19"/>
      <c r="D859" s="19"/>
      <c r="E859" s="19"/>
      <c r="F859" s="19"/>
      <c r="G859" s="19"/>
    </row>
    <row r="860" spans="1:7">
      <c r="A860" s="19"/>
      <c r="B860" s="19"/>
      <c r="D860" s="19"/>
      <c r="E860" s="19"/>
      <c r="F860" s="19"/>
      <c r="G860" s="19"/>
    </row>
    <row r="861" spans="1:7">
      <c r="A861" s="19"/>
      <c r="B861" s="19"/>
      <c r="D861" s="19"/>
      <c r="E861" s="19"/>
      <c r="F861" s="19"/>
      <c r="G861" s="19"/>
    </row>
    <row r="862" spans="1:7">
      <c r="A862" s="19"/>
      <c r="B862" s="19"/>
      <c r="D862" s="19"/>
      <c r="E862" s="19"/>
      <c r="F862" s="19"/>
      <c r="G862" s="19"/>
    </row>
    <row r="863" spans="1:7">
      <c r="A863" s="19"/>
      <c r="B863" s="19"/>
      <c r="D863" s="19"/>
      <c r="E863" s="19"/>
      <c r="F863" s="19"/>
      <c r="G863" s="19"/>
    </row>
    <row r="864" spans="1:7">
      <c r="A864" s="19"/>
      <c r="B864" s="19"/>
      <c r="D864" s="19"/>
      <c r="E864" s="19"/>
      <c r="F864" s="19"/>
      <c r="G864" s="19"/>
    </row>
    <row r="865" spans="1:7">
      <c r="A865" s="19"/>
      <c r="B865" s="19"/>
      <c r="D865" s="19"/>
      <c r="E865" s="19"/>
      <c r="F865" s="19"/>
      <c r="G865" s="19"/>
    </row>
    <row r="866" spans="1:7">
      <c r="A866" s="19"/>
      <c r="B866" s="19"/>
      <c r="D866" s="19"/>
      <c r="E866" s="19"/>
      <c r="F866" s="19"/>
      <c r="G866" s="19"/>
    </row>
    <row r="867" spans="1:7">
      <c r="A867" s="19"/>
      <c r="B867" s="19"/>
      <c r="D867" s="19"/>
      <c r="E867" s="19"/>
      <c r="F867" s="19"/>
      <c r="G867" s="19"/>
    </row>
    <row r="868" spans="1:7">
      <c r="A868" s="19"/>
      <c r="B868" s="19"/>
      <c r="D868" s="19"/>
      <c r="E868" s="19"/>
      <c r="F868" s="19"/>
      <c r="G868" s="19"/>
    </row>
    <row r="869" spans="1:7">
      <c r="A869" s="19"/>
      <c r="B869" s="19"/>
      <c r="D869" s="19"/>
      <c r="E869" s="19"/>
      <c r="F869" s="19"/>
      <c r="G869" s="19"/>
    </row>
    <row r="870" spans="1:7">
      <c r="A870" s="19"/>
      <c r="B870" s="19"/>
      <c r="D870" s="19"/>
      <c r="E870" s="19"/>
      <c r="F870" s="19"/>
      <c r="G870" s="19"/>
    </row>
    <row r="871" spans="1:7">
      <c r="A871" s="19"/>
      <c r="B871" s="19"/>
      <c r="D871" s="19"/>
      <c r="E871" s="19"/>
      <c r="F871" s="19"/>
      <c r="G871" s="19"/>
    </row>
    <row r="872" spans="1:7">
      <c r="A872" s="19"/>
      <c r="B872" s="19"/>
      <c r="D872" s="19"/>
      <c r="E872" s="19"/>
      <c r="F872" s="19"/>
      <c r="G872" s="19"/>
    </row>
    <row r="873" spans="1:7">
      <c r="A873" s="19"/>
      <c r="B873" s="19"/>
      <c r="D873" s="19"/>
      <c r="E873" s="19"/>
      <c r="F873" s="19"/>
      <c r="G873" s="19"/>
    </row>
    <row r="874" spans="1:7">
      <c r="A874" s="19"/>
      <c r="B874" s="19"/>
      <c r="D874" s="19"/>
      <c r="E874" s="19"/>
      <c r="F874" s="19"/>
      <c r="G874" s="19"/>
    </row>
    <row r="875" spans="1:7">
      <c r="A875" s="19"/>
      <c r="B875" s="19"/>
      <c r="D875" s="19"/>
      <c r="E875" s="19"/>
      <c r="F875" s="19"/>
      <c r="G875" s="19"/>
    </row>
    <row r="876" spans="1:7">
      <c r="A876" s="19"/>
      <c r="B876" s="19"/>
      <c r="D876" s="19"/>
      <c r="E876" s="19"/>
      <c r="F876" s="19"/>
      <c r="G876" s="19"/>
    </row>
    <row r="877" spans="1:7">
      <c r="A877" s="19"/>
      <c r="B877" s="19"/>
      <c r="D877" s="19"/>
      <c r="E877" s="19"/>
      <c r="F877" s="19"/>
      <c r="G877" s="19"/>
    </row>
    <row r="878" spans="1:7">
      <c r="A878" s="19"/>
      <c r="B878" s="19"/>
      <c r="D878" s="19"/>
      <c r="E878" s="19"/>
      <c r="F878" s="19"/>
      <c r="G878" s="19"/>
    </row>
    <row r="879" spans="1:7">
      <c r="A879" s="19"/>
      <c r="B879" s="19"/>
      <c r="D879" s="19"/>
      <c r="E879" s="19"/>
      <c r="F879" s="19"/>
      <c r="G879" s="19"/>
    </row>
    <row r="880" spans="1:7">
      <c r="A880" s="19"/>
      <c r="B880" s="19"/>
      <c r="D880" s="19"/>
      <c r="E880" s="19"/>
      <c r="F880" s="19"/>
      <c r="G880" s="19"/>
    </row>
    <row r="881" spans="1:7">
      <c r="A881" s="19"/>
      <c r="B881" s="19"/>
      <c r="D881" s="19"/>
      <c r="E881" s="19"/>
      <c r="F881" s="19"/>
      <c r="G881" s="19"/>
    </row>
    <row r="882" spans="1:7">
      <c r="A882" s="19"/>
      <c r="B882" s="19"/>
      <c r="D882" s="19"/>
      <c r="E882" s="19"/>
      <c r="F882" s="19"/>
      <c r="G882" s="19"/>
    </row>
    <row r="883" spans="1:7">
      <c r="A883" s="19"/>
      <c r="B883" s="19"/>
      <c r="D883" s="19"/>
      <c r="E883" s="19"/>
      <c r="F883" s="19"/>
      <c r="G883" s="19"/>
    </row>
    <row r="884" spans="1:7">
      <c r="A884" s="19"/>
      <c r="B884" s="19"/>
      <c r="D884" s="19"/>
      <c r="E884" s="19"/>
      <c r="F884" s="19"/>
      <c r="G884" s="19"/>
    </row>
    <row r="885" spans="1:7">
      <c r="A885" s="19"/>
      <c r="B885" s="19"/>
      <c r="D885" s="19"/>
      <c r="E885" s="19"/>
      <c r="F885" s="19"/>
      <c r="G885" s="19"/>
    </row>
    <row r="886" spans="1:7">
      <c r="A886" s="19"/>
      <c r="B886" s="19"/>
      <c r="D886" s="19"/>
      <c r="E886" s="19"/>
      <c r="F886" s="19"/>
      <c r="G886" s="19"/>
    </row>
    <row r="887" spans="1:7">
      <c r="A887" s="19"/>
      <c r="B887" s="19"/>
      <c r="D887" s="19"/>
      <c r="E887" s="19"/>
      <c r="F887" s="19"/>
      <c r="G887" s="19"/>
    </row>
    <row r="888" spans="1:7">
      <c r="A888" s="19"/>
      <c r="B888" s="19"/>
      <c r="D888" s="19"/>
      <c r="E888" s="19"/>
      <c r="F888" s="19"/>
      <c r="G888" s="19"/>
    </row>
    <row r="889" spans="1:7">
      <c r="A889" s="19"/>
      <c r="B889" s="19"/>
      <c r="D889" s="19"/>
      <c r="E889" s="19"/>
      <c r="F889" s="19"/>
      <c r="G889" s="19"/>
    </row>
    <row r="890" spans="1:7">
      <c r="A890" s="19"/>
      <c r="B890" s="19"/>
      <c r="D890" s="19"/>
      <c r="E890" s="19"/>
      <c r="F890" s="19"/>
      <c r="G890" s="19"/>
    </row>
    <row r="891" spans="1:7">
      <c r="A891" s="19"/>
      <c r="B891" s="19"/>
      <c r="D891" s="19"/>
      <c r="E891" s="19"/>
      <c r="F891" s="19"/>
      <c r="G891" s="19"/>
    </row>
    <row r="892" spans="1:7">
      <c r="A892" s="19"/>
      <c r="B892" s="19"/>
      <c r="D892" s="19"/>
      <c r="E892" s="19"/>
      <c r="F892" s="19"/>
      <c r="G892" s="19"/>
    </row>
    <row r="893" spans="1:7">
      <c r="A893" s="19"/>
      <c r="B893" s="19"/>
      <c r="D893" s="19"/>
      <c r="E893" s="19"/>
      <c r="F893" s="19"/>
      <c r="G893" s="19"/>
    </row>
    <row r="894" spans="1:7">
      <c r="A894" s="19"/>
      <c r="B894" s="19"/>
      <c r="D894" s="19"/>
      <c r="E894" s="19"/>
      <c r="F894" s="19"/>
      <c r="G894" s="19"/>
    </row>
    <row r="895" spans="1:7">
      <c r="A895" s="19"/>
      <c r="B895" s="19"/>
      <c r="D895" s="19"/>
      <c r="E895" s="19"/>
      <c r="F895" s="19"/>
      <c r="G895" s="19"/>
    </row>
    <row r="896" spans="1:7">
      <c r="A896" s="19"/>
      <c r="B896" s="19"/>
      <c r="D896" s="19"/>
      <c r="E896" s="19"/>
      <c r="F896" s="19"/>
      <c r="G896" s="19"/>
    </row>
    <row r="897" spans="1:7">
      <c r="A897" s="19"/>
      <c r="B897" s="19"/>
      <c r="D897" s="19"/>
      <c r="E897" s="19"/>
      <c r="F897" s="19"/>
      <c r="G897" s="19"/>
    </row>
    <row r="898" spans="1:7">
      <c r="A898" s="19"/>
      <c r="B898" s="19"/>
      <c r="D898" s="19"/>
      <c r="E898" s="19"/>
      <c r="F898" s="19"/>
      <c r="G898" s="19"/>
    </row>
    <row r="899" spans="1:7">
      <c r="A899" s="19"/>
      <c r="B899" s="19"/>
      <c r="D899" s="19"/>
      <c r="E899" s="19"/>
      <c r="F899" s="19"/>
      <c r="G899" s="19"/>
    </row>
    <row r="900" spans="1:7">
      <c r="A900" s="19"/>
      <c r="B900" s="19"/>
      <c r="D900" s="19"/>
      <c r="E900" s="19"/>
      <c r="F900" s="19"/>
      <c r="G900" s="19"/>
    </row>
    <row r="901" spans="1:7">
      <c r="A901" s="19"/>
      <c r="B901" s="19"/>
      <c r="D901" s="19"/>
      <c r="E901" s="19"/>
      <c r="F901" s="19"/>
      <c r="G901" s="19"/>
    </row>
    <row r="902" spans="1:7">
      <c r="A902" s="19"/>
      <c r="B902" s="19"/>
      <c r="D902" s="19"/>
      <c r="E902" s="19"/>
      <c r="F902" s="19"/>
      <c r="G902" s="19"/>
    </row>
    <row r="903" spans="1:7">
      <c r="A903" s="19"/>
      <c r="B903" s="19"/>
      <c r="D903" s="19"/>
      <c r="E903" s="19"/>
      <c r="F903" s="19"/>
      <c r="G903" s="19"/>
    </row>
    <row r="904" spans="1:7">
      <c r="A904" s="19"/>
      <c r="B904" s="19"/>
      <c r="D904" s="19"/>
      <c r="E904" s="19"/>
      <c r="F904" s="19"/>
      <c r="G904" s="19"/>
    </row>
    <row r="905" spans="1:7">
      <c r="A905" s="19"/>
      <c r="B905" s="19"/>
      <c r="D905" s="19"/>
      <c r="E905" s="19"/>
      <c r="F905" s="19"/>
      <c r="G905" s="19"/>
    </row>
    <row r="906" spans="1:7">
      <c r="A906" s="19"/>
      <c r="B906" s="19"/>
      <c r="D906" s="19"/>
      <c r="E906" s="19"/>
      <c r="F906" s="19"/>
      <c r="G906" s="19"/>
    </row>
    <row r="907" spans="1:7">
      <c r="A907" s="19"/>
      <c r="B907" s="19"/>
      <c r="D907" s="19"/>
      <c r="E907" s="19"/>
      <c r="F907" s="19"/>
      <c r="G907" s="19"/>
    </row>
    <row r="908" spans="1:7">
      <c r="A908" s="19"/>
      <c r="B908" s="19"/>
      <c r="D908" s="19"/>
      <c r="E908" s="19"/>
      <c r="F908" s="19"/>
      <c r="G908" s="19"/>
    </row>
    <row r="909" spans="1:7">
      <c r="A909" s="19"/>
      <c r="B909" s="19"/>
      <c r="D909" s="19"/>
      <c r="E909" s="19"/>
      <c r="F909" s="19"/>
      <c r="G909" s="19"/>
    </row>
    <row r="910" spans="1:7">
      <c r="A910" s="19"/>
      <c r="B910" s="19"/>
      <c r="D910" s="19"/>
      <c r="E910" s="19"/>
      <c r="F910" s="19"/>
      <c r="G910" s="19"/>
    </row>
    <row r="911" spans="1:7">
      <c r="A911" s="19"/>
      <c r="B911" s="19"/>
      <c r="D911" s="19"/>
      <c r="E911" s="19"/>
      <c r="F911" s="19"/>
      <c r="G911" s="19"/>
    </row>
    <row r="912" spans="1:7">
      <c r="A912" s="19"/>
      <c r="B912" s="19"/>
      <c r="D912" s="19"/>
      <c r="E912" s="19"/>
      <c r="F912" s="19"/>
      <c r="G912" s="19"/>
    </row>
    <row r="913" spans="1:7">
      <c r="A913" s="19"/>
      <c r="B913" s="19"/>
      <c r="D913" s="19"/>
      <c r="E913" s="19"/>
      <c r="F913" s="19"/>
      <c r="G913" s="19"/>
    </row>
    <row r="914" spans="1:7">
      <c r="A914" s="19"/>
      <c r="B914" s="19"/>
      <c r="D914" s="19"/>
      <c r="E914" s="19"/>
      <c r="F914" s="19"/>
      <c r="G914" s="19"/>
    </row>
    <row r="915" spans="1:7">
      <c r="A915" s="19"/>
      <c r="B915" s="19"/>
      <c r="D915" s="19"/>
      <c r="E915" s="19"/>
      <c r="F915" s="19"/>
      <c r="G915" s="19"/>
    </row>
    <row r="916" spans="1:7">
      <c r="A916" s="19"/>
      <c r="B916" s="19"/>
      <c r="D916" s="19"/>
      <c r="E916" s="19"/>
      <c r="F916" s="19"/>
      <c r="G916" s="19"/>
    </row>
    <row r="917" spans="1:7">
      <c r="A917" s="19"/>
      <c r="B917" s="19"/>
      <c r="D917" s="19"/>
      <c r="E917" s="19"/>
      <c r="F917" s="19"/>
      <c r="G917" s="19"/>
    </row>
    <row r="918" spans="1:7">
      <c r="A918" s="19"/>
      <c r="B918" s="19"/>
      <c r="D918" s="19"/>
      <c r="E918" s="19"/>
      <c r="F918" s="19"/>
      <c r="G918" s="19"/>
    </row>
    <row r="919" spans="1:7">
      <c r="A919" s="19"/>
      <c r="B919" s="19"/>
      <c r="D919" s="19"/>
      <c r="E919" s="19"/>
      <c r="F919" s="19"/>
      <c r="G919" s="19"/>
    </row>
    <row r="920" spans="1:7">
      <c r="A920" s="19"/>
      <c r="B920" s="19"/>
      <c r="D920" s="19"/>
      <c r="E920" s="19"/>
      <c r="F920" s="19"/>
      <c r="G920" s="19"/>
    </row>
    <row r="921" spans="1:7">
      <c r="A921" s="19"/>
      <c r="B921" s="19"/>
      <c r="D921" s="19"/>
      <c r="E921" s="19"/>
      <c r="F921" s="19"/>
      <c r="G921" s="19"/>
    </row>
    <row r="922" spans="1:7">
      <c r="A922" s="19"/>
      <c r="B922" s="19"/>
      <c r="D922" s="19"/>
      <c r="E922" s="19"/>
      <c r="F922" s="19"/>
      <c r="G922" s="19"/>
    </row>
    <row r="923" spans="1:7">
      <c r="A923" s="19"/>
      <c r="B923" s="19"/>
      <c r="D923" s="19"/>
      <c r="E923" s="19"/>
      <c r="F923" s="19"/>
      <c r="G923" s="19"/>
    </row>
    <row r="924" spans="1:7">
      <c r="A924" s="19"/>
      <c r="B924" s="19"/>
      <c r="D924" s="19"/>
      <c r="E924" s="19"/>
      <c r="F924" s="19"/>
      <c r="G924" s="19"/>
    </row>
    <row r="925" spans="1:7">
      <c r="A925" s="19"/>
      <c r="B925" s="19"/>
      <c r="D925" s="19"/>
      <c r="E925" s="19"/>
      <c r="F925" s="19"/>
      <c r="G925" s="19"/>
    </row>
    <row r="926" spans="1:7">
      <c r="A926" s="19"/>
      <c r="B926" s="19"/>
      <c r="D926" s="19"/>
      <c r="E926" s="19"/>
      <c r="F926" s="19"/>
      <c r="G926" s="19"/>
    </row>
    <row r="927" spans="1:7">
      <c r="A927" s="19"/>
      <c r="B927" s="19"/>
      <c r="D927" s="19"/>
      <c r="E927" s="19"/>
      <c r="F927" s="19"/>
      <c r="G927" s="19"/>
    </row>
    <row r="928" spans="1:7">
      <c r="A928" s="19"/>
      <c r="B928" s="19"/>
      <c r="D928" s="19"/>
      <c r="E928" s="19"/>
      <c r="F928" s="19"/>
      <c r="G928" s="19"/>
    </row>
    <row r="929" spans="1:7">
      <c r="A929" s="19"/>
      <c r="B929" s="19"/>
      <c r="D929" s="19"/>
      <c r="E929" s="19"/>
      <c r="F929" s="19"/>
      <c r="G929" s="19"/>
    </row>
    <row r="930" spans="1:7">
      <c r="A930" s="19"/>
      <c r="B930" s="19"/>
      <c r="D930" s="19"/>
      <c r="E930" s="19"/>
      <c r="F930" s="19"/>
      <c r="G930" s="19"/>
    </row>
    <row r="931" spans="1:7">
      <c r="A931" s="19"/>
      <c r="B931" s="19"/>
      <c r="D931" s="19"/>
      <c r="E931" s="19"/>
      <c r="F931" s="19"/>
      <c r="G931" s="19"/>
    </row>
    <row r="932" spans="1:7">
      <c r="A932" s="19"/>
      <c r="B932" s="19"/>
      <c r="D932" s="19"/>
      <c r="E932" s="19"/>
      <c r="F932" s="19"/>
      <c r="G932" s="19"/>
    </row>
    <row r="933" spans="1:7">
      <c r="A933" s="19"/>
      <c r="B933" s="19"/>
      <c r="D933" s="19"/>
      <c r="E933" s="19"/>
      <c r="F933" s="19"/>
      <c r="G933" s="19"/>
    </row>
    <row r="934" spans="1:7">
      <c r="A934" s="19"/>
      <c r="B934" s="19"/>
      <c r="D934" s="19"/>
      <c r="E934" s="19"/>
      <c r="F934" s="19"/>
      <c r="G934" s="19"/>
    </row>
    <row r="935" spans="1:7">
      <c r="A935" s="19"/>
      <c r="B935" s="19"/>
      <c r="D935" s="19"/>
      <c r="E935" s="19"/>
      <c r="F935" s="19"/>
      <c r="G935" s="19"/>
    </row>
    <row r="936" spans="1:7">
      <c r="A936" s="19"/>
      <c r="B936" s="19"/>
      <c r="D936" s="19"/>
      <c r="E936" s="19"/>
      <c r="F936" s="19"/>
      <c r="G936" s="19"/>
    </row>
    <row r="937" spans="1:7">
      <c r="A937" s="19"/>
      <c r="B937" s="19"/>
      <c r="D937" s="19"/>
      <c r="E937" s="19"/>
      <c r="F937" s="19"/>
      <c r="G937" s="19"/>
    </row>
    <row r="938" spans="1:7">
      <c r="A938" s="19"/>
      <c r="B938" s="19"/>
      <c r="D938" s="19"/>
      <c r="E938" s="19"/>
      <c r="F938" s="19"/>
      <c r="G938" s="19"/>
    </row>
    <row r="939" spans="1:7">
      <c r="A939" s="19"/>
      <c r="B939" s="19"/>
      <c r="D939" s="19"/>
      <c r="E939" s="19"/>
      <c r="F939" s="19"/>
      <c r="G939" s="19"/>
    </row>
    <row r="940" spans="1:7">
      <c r="A940" s="19"/>
      <c r="B940" s="19"/>
      <c r="D940" s="19"/>
      <c r="E940" s="19"/>
      <c r="F940" s="19"/>
      <c r="G940" s="19"/>
    </row>
    <row r="941" spans="1:7">
      <c r="A941" s="19"/>
      <c r="B941" s="19"/>
      <c r="D941" s="19"/>
      <c r="E941" s="19"/>
      <c r="F941" s="19"/>
      <c r="G941" s="19"/>
    </row>
    <row r="942" spans="1:7">
      <c r="A942" s="19"/>
      <c r="B942" s="19"/>
      <c r="D942" s="19"/>
      <c r="E942" s="19"/>
      <c r="F942" s="19"/>
      <c r="G942" s="19"/>
    </row>
    <row r="943" spans="1:7">
      <c r="A943" s="19"/>
      <c r="B943" s="19"/>
      <c r="D943" s="19"/>
      <c r="E943" s="19"/>
      <c r="F943" s="19"/>
      <c r="G943" s="19"/>
    </row>
    <row r="944" spans="1:7">
      <c r="A944" s="19"/>
      <c r="B944" s="19"/>
      <c r="D944" s="19"/>
      <c r="E944" s="19"/>
      <c r="F944" s="19"/>
      <c r="G944" s="19"/>
    </row>
    <row r="945" spans="1:7">
      <c r="A945" s="19"/>
      <c r="B945" s="19"/>
      <c r="D945" s="19"/>
      <c r="E945" s="19"/>
      <c r="F945" s="19"/>
      <c r="G945" s="19"/>
    </row>
    <row r="946" spans="1:7">
      <c r="A946" s="19"/>
      <c r="B946" s="19"/>
      <c r="D946" s="19"/>
      <c r="E946" s="19"/>
      <c r="F946" s="19"/>
      <c r="G946" s="19"/>
    </row>
    <row r="947" spans="1:7">
      <c r="A947" s="19"/>
      <c r="B947" s="19"/>
      <c r="D947" s="19"/>
      <c r="E947" s="19"/>
      <c r="F947" s="19"/>
      <c r="G947" s="19"/>
    </row>
    <row r="948" spans="1:7">
      <c r="A948" s="19"/>
      <c r="B948" s="19"/>
      <c r="D948" s="19"/>
      <c r="E948" s="19"/>
      <c r="F948" s="19"/>
      <c r="G948" s="19"/>
    </row>
    <row r="949" spans="1:7">
      <c r="A949" s="19"/>
      <c r="B949" s="19"/>
      <c r="D949" s="19"/>
      <c r="E949" s="19"/>
      <c r="F949" s="19"/>
      <c r="G949" s="19"/>
    </row>
    <row r="950" spans="1:7">
      <c r="A950" s="19"/>
      <c r="B950" s="19"/>
      <c r="D950" s="19"/>
      <c r="E950" s="19"/>
      <c r="F950" s="19"/>
      <c r="G950" s="19"/>
    </row>
    <row r="951" spans="1:7">
      <c r="A951" s="19"/>
      <c r="B951" s="19"/>
      <c r="D951" s="19"/>
      <c r="E951" s="19"/>
      <c r="F951" s="19"/>
      <c r="G951" s="19"/>
    </row>
    <row r="952" spans="1:7">
      <c r="A952" s="19"/>
      <c r="B952" s="19"/>
      <c r="D952" s="19"/>
      <c r="E952" s="19"/>
      <c r="F952" s="19"/>
      <c r="G952" s="19"/>
    </row>
    <row r="953" spans="1:7">
      <c r="A953" s="19"/>
      <c r="B953" s="19"/>
      <c r="D953" s="19"/>
      <c r="E953" s="19"/>
      <c r="F953" s="19"/>
      <c r="G953" s="19"/>
    </row>
    <row r="954" spans="1:7">
      <c r="A954" s="19"/>
      <c r="B954" s="19"/>
      <c r="D954" s="19"/>
      <c r="E954" s="19"/>
      <c r="F954" s="19"/>
      <c r="G954" s="19"/>
    </row>
    <row r="955" spans="1:7">
      <c r="A955" s="19"/>
      <c r="B955" s="19"/>
      <c r="D955" s="19"/>
      <c r="E955" s="19"/>
      <c r="F955" s="19"/>
      <c r="G955" s="19"/>
    </row>
    <row r="956" spans="1:7">
      <c r="A956" s="19"/>
      <c r="B956" s="19"/>
      <c r="D956" s="19"/>
      <c r="E956" s="19"/>
      <c r="F956" s="19"/>
      <c r="G956" s="19"/>
    </row>
    <row r="957" spans="1:7">
      <c r="A957" s="19"/>
      <c r="B957" s="19"/>
      <c r="D957" s="19"/>
      <c r="E957" s="19"/>
      <c r="F957" s="19"/>
      <c r="G957" s="19"/>
    </row>
    <row r="958" spans="1:7">
      <c r="A958" s="19"/>
      <c r="B958" s="19"/>
      <c r="D958" s="19"/>
      <c r="E958" s="19"/>
      <c r="F958" s="19"/>
      <c r="G958" s="19"/>
    </row>
    <row r="959" spans="1:7">
      <c r="A959" s="19"/>
      <c r="B959" s="19"/>
      <c r="D959" s="19"/>
      <c r="E959" s="19"/>
      <c r="F959" s="19"/>
      <c r="G959" s="19"/>
    </row>
    <row r="960" spans="1:7">
      <c r="A960" s="19"/>
      <c r="B960" s="19"/>
      <c r="D960" s="19"/>
      <c r="E960" s="19"/>
      <c r="F960" s="19"/>
      <c r="G960" s="19"/>
    </row>
    <row r="961" spans="1:7">
      <c r="A961" s="19"/>
      <c r="B961" s="19"/>
      <c r="D961" s="19"/>
      <c r="E961" s="19"/>
      <c r="F961" s="19"/>
      <c r="G961" s="19"/>
    </row>
    <row r="962" spans="1:7">
      <c r="A962" s="19"/>
      <c r="B962" s="19"/>
      <c r="D962" s="19"/>
      <c r="E962" s="19"/>
      <c r="F962" s="19"/>
      <c r="G962" s="19"/>
    </row>
    <row r="963" spans="1:7">
      <c r="A963" s="19"/>
      <c r="B963" s="19"/>
      <c r="D963" s="19"/>
      <c r="E963" s="19"/>
      <c r="F963" s="19"/>
      <c r="G963" s="19"/>
    </row>
    <row r="964" spans="1:7">
      <c r="A964" s="19"/>
      <c r="B964" s="19"/>
      <c r="D964" s="19"/>
      <c r="E964" s="19"/>
      <c r="F964" s="19"/>
      <c r="G964" s="19"/>
    </row>
    <row r="965" spans="1:7">
      <c r="A965" s="19"/>
      <c r="B965" s="19"/>
      <c r="D965" s="19"/>
      <c r="E965" s="19"/>
      <c r="F965" s="19"/>
      <c r="G965" s="19"/>
    </row>
    <row r="966" spans="1:7">
      <c r="A966" s="19"/>
      <c r="B966" s="19"/>
      <c r="D966" s="19"/>
      <c r="E966" s="19"/>
      <c r="F966" s="19"/>
      <c r="G966" s="19"/>
    </row>
    <row r="967" spans="1:7">
      <c r="A967" s="19"/>
      <c r="B967" s="19"/>
      <c r="D967" s="19"/>
      <c r="E967" s="19"/>
      <c r="F967" s="19"/>
      <c r="G967" s="19"/>
    </row>
    <row r="968" spans="1:7">
      <c r="A968" s="19"/>
      <c r="B968" s="19"/>
      <c r="D968" s="19"/>
      <c r="E968" s="19"/>
      <c r="F968" s="19"/>
      <c r="G968" s="19"/>
    </row>
    <row r="969" spans="1:7">
      <c r="A969" s="19"/>
      <c r="B969" s="19"/>
      <c r="D969" s="19"/>
      <c r="E969" s="19"/>
      <c r="F969" s="19"/>
      <c r="G969" s="19"/>
    </row>
    <row r="970" spans="1:7">
      <c r="A970" s="19"/>
      <c r="B970" s="19"/>
      <c r="D970" s="19"/>
      <c r="E970" s="19"/>
      <c r="F970" s="19"/>
      <c r="G970" s="19"/>
    </row>
    <row r="971" spans="1:7">
      <c r="A971" s="19"/>
      <c r="B971" s="19"/>
      <c r="D971" s="19"/>
      <c r="E971" s="19"/>
      <c r="F971" s="19"/>
      <c r="G971" s="19"/>
    </row>
    <row r="972" spans="1:7">
      <c r="A972" s="19"/>
      <c r="B972" s="19"/>
      <c r="D972" s="19"/>
      <c r="E972" s="19"/>
      <c r="F972" s="19"/>
      <c r="G972" s="19"/>
    </row>
    <row r="973" spans="1:7">
      <c r="A973" s="19"/>
      <c r="B973" s="19"/>
      <c r="D973" s="19"/>
      <c r="E973" s="19"/>
      <c r="F973" s="19"/>
      <c r="G973" s="19"/>
    </row>
    <row r="974" spans="1:7">
      <c r="A974" s="19"/>
      <c r="B974" s="19"/>
      <c r="D974" s="19"/>
      <c r="E974" s="19"/>
      <c r="F974" s="19"/>
      <c r="G974" s="19"/>
    </row>
    <row r="975" spans="1:7">
      <c r="A975" s="19"/>
      <c r="B975" s="19"/>
      <c r="D975" s="19"/>
      <c r="E975" s="19"/>
      <c r="F975" s="19"/>
      <c r="G975" s="19"/>
    </row>
    <row r="976" spans="1:7">
      <c r="A976" s="19"/>
      <c r="B976" s="19"/>
      <c r="D976" s="19"/>
      <c r="E976" s="19"/>
      <c r="F976" s="19"/>
      <c r="G976" s="19"/>
    </row>
    <row r="977" spans="1:7">
      <c r="A977" s="19"/>
      <c r="B977" s="19"/>
      <c r="D977" s="19"/>
      <c r="E977" s="19"/>
      <c r="F977" s="19"/>
      <c r="G977" s="19"/>
    </row>
    <row r="978" spans="1:7">
      <c r="A978" s="19"/>
      <c r="B978" s="19"/>
      <c r="D978" s="19"/>
      <c r="E978" s="19"/>
      <c r="F978" s="19"/>
      <c r="G978" s="19"/>
    </row>
    <row r="979" spans="1:7">
      <c r="A979" s="19"/>
      <c r="B979" s="19"/>
      <c r="D979" s="19"/>
      <c r="E979" s="19"/>
      <c r="F979" s="19"/>
      <c r="G979" s="19"/>
    </row>
    <row r="980" spans="1:7">
      <c r="A980" s="19"/>
      <c r="B980" s="19"/>
      <c r="D980" s="19"/>
      <c r="E980" s="19"/>
      <c r="F980" s="19"/>
      <c r="G980" s="19"/>
    </row>
    <row r="981" spans="1:7">
      <c r="A981" s="19"/>
      <c r="B981" s="19"/>
      <c r="D981" s="19"/>
      <c r="E981" s="19"/>
      <c r="F981" s="19"/>
      <c r="G981" s="19"/>
    </row>
    <row r="982" spans="1:7">
      <c r="A982" s="19"/>
      <c r="B982" s="19"/>
      <c r="D982" s="19"/>
      <c r="E982" s="19"/>
      <c r="F982" s="19"/>
      <c r="G982" s="19"/>
    </row>
    <row r="983" spans="1:7">
      <c r="A983" s="19"/>
      <c r="B983" s="19"/>
      <c r="D983" s="19"/>
      <c r="E983" s="19"/>
      <c r="F983" s="19"/>
      <c r="G983" s="19"/>
    </row>
    <row r="984" spans="1:7">
      <c r="A984" s="19"/>
      <c r="B984" s="19"/>
      <c r="D984" s="19"/>
      <c r="E984" s="19"/>
      <c r="F984" s="19"/>
      <c r="G984" s="19"/>
    </row>
    <row r="985" spans="1:7">
      <c r="A985" s="19"/>
      <c r="B985" s="19"/>
      <c r="D985" s="19"/>
      <c r="E985" s="19"/>
      <c r="F985" s="19"/>
      <c r="G985" s="19"/>
    </row>
    <row r="986" spans="1:7">
      <c r="A986" s="19"/>
      <c r="B986" s="19"/>
      <c r="D986" s="19"/>
      <c r="E986" s="19"/>
      <c r="F986" s="19"/>
      <c r="G986" s="19"/>
    </row>
    <row r="987" spans="1:7">
      <c r="A987" s="19"/>
      <c r="B987" s="19"/>
      <c r="D987" s="19"/>
      <c r="E987" s="19"/>
      <c r="F987" s="19"/>
      <c r="G987" s="19"/>
    </row>
    <row r="988" spans="1:7">
      <c r="A988" s="19"/>
      <c r="B988" s="19"/>
      <c r="D988" s="19"/>
      <c r="E988" s="19"/>
      <c r="F988" s="19"/>
      <c r="G988" s="19"/>
    </row>
    <row r="989" spans="1:7">
      <c r="A989" s="19"/>
      <c r="B989" s="19"/>
      <c r="D989" s="19"/>
      <c r="E989" s="19"/>
      <c r="F989" s="19"/>
      <c r="G989" s="19"/>
    </row>
    <row r="990" spans="1:7">
      <c r="A990" s="19"/>
      <c r="B990" s="19"/>
      <c r="D990" s="19"/>
      <c r="E990" s="19"/>
      <c r="F990" s="19"/>
      <c r="G990" s="19"/>
    </row>
    <row r="991" spans="1:7">
      <c r="A991" s="19"/>
      <c r="B991" s="19"/>
      <c r="D991" s="19"/>
      <c r="E991" s="19"/>
      <c r="F991" s="19"/>
      <c r="G991" s="19"/>
    </row>
    <row r="992" spans="1:7">
      <c r="A992" s="19"/>
      <c r="B992" s="19"/>
      <c r="D992" s="19"/>
      <c r="E992" s="19"/>
      <c r="F992" s="19"/>
      <c r="G992" s="19"/>
    </row>
    <row r="993" spans="1:7">
      <c r="A993" s="19"/>
      <c r="B993" s="19"/>
      <c r="D993" s="19"/>
      <c r="E993" s="19"/>
      <c r="F993" s="19"/>
      <c r="G993" s="19"/>
    </row>
    <row r="994" spans="1:7">
      <c r="A994" s="19"/>
      <c r="B994" s="19"/>
      <c r="D994" s="19"/>
      <c r="E994" s="19"/>
      <c r="F994" s="19"/>
      <c r="G994" s="19"/>
    </row>
    <row r="995" spans="1:7">
      <c r="A995" s="19"/>
      <c r="B995" s="19"/>
      <c r="D995" s="19"/>
      <c r="E995" s="19"/>
      <c r="F995" s="19"/>
      <c r="G995" s="19"/>
    </row>
    <row r="996" spans="1:7">
      <c r="A996" s="19"/>
      <c r="B996" s="19"/>
      <c r="D996" s="19"/>
      <c r="E996" s="19"/>
      <c r="F996" s="19"/>
      <c r="G996" s="19"/>
    </row>
    <row r="997" spans="1:7">
      <c r="A997" s="19"/>
      <c r="B997" s="19"/>
      <c r="D997" s="19"/>
      <c r="E997" s="19"/>
      <c r="F997" s="19"/>
      <c r="G997" s="19"/>
    </row>
    <row r="998" spans="1:7">
      <c r="A998" s="19"/>
      <c r="B998" s="19"/>
      <c r="D998" s="19"/>
      <c r="E998" s="19"/>
      <c r="F998" s="19"/>
      <c r="G998" s="19"/>
    </row>
    <row r="999" spans="1:7">
      <c r="A999" s="19"/>
      <c r="B999" s="19"/>
      <c r="D999" s="19"/>
      <c r="E999" s="19"/>
      <c r="F999" s="19"/>
      <c r="G999" s="19"/>
    </row>
    <row r="1000" spans="1:7">
      <c r="A1000" s="19"/>
      <c r="B1000" s="19"/>
      <c r="D1000" s="19"/>
      <c r="E1000" s="19"/>
      <c r="F1000" s="19"/>
      <c r="G1000" s="19"/>
    </row>
    <row r="1001" spans="1:7">
      <c r="A1001" s="19"/>
      <c r="B1001" s="19"/>
      <c r="D1001" s="19"/>
      <c r="E1001" s="19"/>
      <c r="F1001" s="19"/>
      <c r="G1001" s="19"/>
    </row>
    <row r="1002" spans="1:7">
      <c r="A1002" s="19"/>
      <c r="B1002" s="19"/>
      <c r="D1002" s="19"/>
      <c r="E1002" s="19"/>
      <c r="F1002" s="19"/>
      <c r="G1002" s="19"/>
    </row>
    <row r="1003" spans="1:7">
      <c r="A1003" s="19"/>
      <c r="B1003" s="19"/>
      <c r="D1003" s="19"/>
      <c r="E1003" s="19"/>
      <c r="F1003" s="19"/>
      <c r="G1003" s="19"/>
    </row>
    <row r="1004" spans="1:7">
      <c r="A1004" s="19"/>
      <c r="B1004" s="19"/>
      <c r="D1004" s="19"/>
      <c r="E1004" s="19"/>
      <c r="F1004" s="19"/>
      <c r="G1004" s="19"/>
    </row>
    <row r="1005" spans="1:7">
      <c r="A1005" s="19"/>
      <c r="B1005" s="19"/>
      <c r="D1005" s="19"/>
      <c r="E1005" s="19"/>
      <c r="F1005" s="19"/>
      <c r="G1005" s="19"/>
    </row>
    <row r="1006" spans="1:7">
      <c r="A1006" s="19"/>
      <c r="B1006" s="19"/>
      <c r="D1006" s="19"/>
      <c r="E1006" s="19"/>
      <c r="F1006" s="19"/>
      <c r="G1006" s="19"/>
    </row>
    <row r="1007" spans="1:7">
      <c r="A1007" s="19"/>
      <c r="B1007" s="19"/>
      <c r="D1007" s="19"/>
      <c r="E1007" s="19"/>
      <c r="F1007" s="19"/>
      <c r="G1007" s="19"/>
    </row>
    <row r="1008" spans="1:7">
      <c r="A1008" s="19"/>
      <c r="B1008" s="19"/>
      <c r="D1008" s="19"/>
      <c r="E1008" s="19"/>
      <c r="F1008" s="19"/>
      <c r="G1008" s="19"/>
    </row>
    <row r="1009" spans="1:7">
      <c r="A1009" s="19"/>
      <c r="B1009" s="19"/>
      <c r="D1009" s="19"/>
      <c r="E1009" s="19"/>
      <c r="F1009" s="19"/>
      <c r="G1009" s="19"/>
    </row>
    <row r="1010" spans="1:7">
      <c r="A1010" s="19"/>
      <c r="B1010" s="19"/>
      <c r="D1010" s="19"/>
      <c r="E1010" s="19"/>
      <c r="F1010" s="19"/>
      <c r="G1010" s="19"/>
    </row>
    <row r="1011" spans="1:7">
      <c r="A1011" s="19"/>
      <c r="B1011" s="19"/>
      <c r="D1011" s="19"/>
      <c r="E1011" s="19"/>
      <c r="F1011" s="19"/>
      <c r="G1011" s="19"/>
    </row>
    <row r="1012" spans="1:7">
      <c r="A1012" s="19"/>
      <c r="B1012" s="19"/>
      <c r="D1012" s="19"/>
      <c r="E1012" s="19"/>
      <c r="F1012" s="19"/>
      <c r="G1012" s="19"/>
    </row>
    <row r="1013" spans="1:7">
      <c r="A1013" s="19"/>
      <c r="B1013" s="19"/>
      <c r="D1013" s="19"/>
      <c r="E1013" s="19"/>
      <c r="F1013" s="19"/>
      <c r="G1013" s="19"/>
    </row>
    <row r="1014" spans="1:7">
      <c r="A1014" s="19"/>
      <c r="B1014" s="19"/>
      <c r="D1014" s="19"/>
      <c r="E1014" s="19"/>
      <c r="F1014" s="19"/>
      <c r="G1014" s="19"/>
    </row>
    <row r="1015" spans="1:7">
      <c r="A1015" s="19"/>
      <c r="B1015" s="19"/>
      <c r="D1015" s="19"/>
      <c r="E1015" s="19"/>
      <c r="F1015" s="19"/>
      <c r="G1015" s="19"/>
    </row>
    <row r="1016" spans="1:7">
      <c r="A1016" s="19"/>
      <c r="B1016" s="19"/>
      <c r="D1016" s="19"/>
      <c r="E1016" s="19"/>
      <c r="F1016" s="19"/>
      <c r="G1016" s="19"/>
    </row>
    <row r="1017" spans="1:7">
      <c r="A1017" s="19"/>
      <c r="B1017" s="19"/>
      <c r="D1017" s="19"/>
      <c r="E1017" s="19"/>
      <c r="F1017" s="19"/>
      <c r="G1017" s="19"/>
    </row>
    <row r="1018" spans="1:7">
      <c r="A1018" s="19"/>
      <c r="B1018" s="19"/>
      <c r="D1018" s="19"/>
      <c r="E1018" s="19"/>
      <c r="F1018" s="19"/>
      <c r="G1018" s="19"/>
    </row>
    <row r="1019" spans="1:7">
      <c r="A1019" s="19"/>
      <c r="B1019" s="19"/>
      <c r="D1019" s="19"/>
      <c r="E1019" s="19"/>
      <c r="F1019" s="19"/>
      <c r="G1019" s="19"/>
    </row>
    <row r="1020" spans="1:7">
      <c r="A1020" s="19"/>
      <c r="B1020" s="19"/>
      <c r="D1020" s="19"/>
      <c r="E1020" s="19"/>
      <c r="F1020" s="19"/>
      <c r="G1020" s="19"/>
    </row>
    <row r="1021" spans="1:7">
      <c r="A1021" s="19"/>
      <c r="B1021" s="19"/>
      <c r="D1021" s="19"/>
      <c r="E1021" s="19"/>
      <c r="F1021" s="19"/>
      <c r="G1021" s="19"/>
    </row>
    <row r="1022" spans="1:7">
      <c r="A1022" s="19"/>
      <c r="B1022" s="19"/>
      <c r="D1022" s="19"/>
      <c r="E1022" s="19"/>
      <c r="F1022" s="19"/>
      <c r="G1022" s="19"/>
    </row>
    <row r="1023" spans="1:7">
      <c r="A1023" s="19"/>
      <c r="B1023" s="19"/>
      <c r="D1023" s="19"/>
      <c r="E1023" s="19"/>
      <c r="F1023" s="19"/>
      <c r="G1023" s="19"/>
    </row>
    <row r="1024" spans="1:7">
      <c r="A1024" s="19"/>
      <c r="B1024" s="19"/>
      <c r="D1024" s="19"/>
      <c r="E1024" s="19"/>
      <c r="F1024" s="19"/>
      <c r="G1024" s="19"/>
    </row>
    <row r="1025" spans="1:7">
      <c r="A1025" s="19"/>
      <c r="B1025" s="19"/>
      <c r="D1025" s="19"/>
      <c r="E1025" s="19"/>
      <c r="F1025" s="19"/>
      <c r="G1025" s="19"/>
    </row>
    <row r="1026" spans="1:7">
      <c r="A1026" s="19"/>
      <c r="B1026" s="19"/>
      <c r="D1026" s="19"/>
      <c r="E1026" s="19"/>
      <c r="F1026" s="19"/>
      <c r="G1026" s="19"/>
    </row>
    <row r="1027" spans="1:7">
      <c r="A1027" s="19"/>
      <c r="B1027" s="19"/>
      <c r="D1027" s="19"/>
      <c r="E1027" s="19"/>
      <c r="F1027" s="19"/>
      <c r="G1027" s="19"/>
    </row>
    <row r="1028" spans="1:7">
      <c r="A1028" s="19"/>
      <c r="B1028" s="19"/>
      <c r="D1028" s="19"/>
      <c r="E1028" s="19"/>
      <c r="F1028" s="19"/>
      <c r="G1028" s="19"/>
    </row>
    <row r="1029" spans="1:7">
      <c r="A1029" s="19"/>
      <c r="B1029" s="19"/>
      <c r="D1029" s="19"/>
      <c r="E1029" s="19"/>
      <c r="F1029" s="19"/>
      <c r="G1029" s="19"/>
    </row>
    <row r="1030" spans="1:7">
      <c r="A1030" s="19"/>
      <c r="B1030" s="19"/>
      <c r="D1030" s="19"/>
      <c r="E1030" s="19"/>
      <c r="F1030" s="19"/>
      <c r="G1030" s="19"/>
    </row>
    <row r="1031" spans="1:7">
      <c r="A1031" s="19"/>
      <c r="B1031" s="19"/>
      <c r="D1031" s="19"/>
      <c r="E1031" s="19"/>
      <c r="F1031" s="19"/>
      <c r="G1031" s="19"/>
    </row>
    <row r="1032" spans="1:7">
      <c r="A1032" s="19"/>
      <c r="B1032" s="19"/>
      <c r="D1032" s="19"/>
      <c r="E1032" s="19"/>
      <c r="F1032" s="19"/>
      <c r="G1032" s="19"/>
    </row>
    <row r="1033" spans="1:7">
      <c r="A1033" s="19"/>
      <c r="B1033" s="19"/>
      <c r="D1033" s="19"/>
      <c r="E1033" s="19"/>
      <c r="F1033" s="19"/>
      <c r="G1033" s="19"/>
    </row>
    <row r="1034" spans="1:7">
      <c r="A1034" s="19"/>
      <c r="B1034" s="19"/>
      <c r="D1034" s="19"/>
      <c r="E1034" s="19"/>
      <c r="F1034" s="19"/>
      <c r="G1034" s="19"/>
    </row>
    <row r="1035" spans="1:7">
      <c r="A1035" s="19"/>
      <c r="B1035" s="19"/>
      <c r="D1035" s="19"/>
      <c r="E1035" s="19"/>
      <c r="F1035" s="19"/>
      <c r="G1035" s="19"/>
    </row>
    <row r="1036" spans="1:7">
      <c r="A1036" s="19"/>
      <c r="B1036" s="19"/>
      <c r="D1036" s="19"/>
      <c r="E1036" s="19"/>
      <c r="F1036" s="19"/>
      <c r="G1036" s="19"/>
    </row>
    <row r="1037" spans="1:7">
      <c r="A1037" s="19"/>
      <c r="B1037" s="19"/>
      <c r="D1037" s="19"/>
      <c r="E1037" s="19"/>
      <c r="F1037" s="19"/>
      <c r="G1037" s="19"/>
    </row>
    <row r="1038" spans="1:7">
      <c r="A1038" s="19"/>
      <c r="B1038" s="19"/>
      <c r="D1038" s="19"/>
      <c r="E1038" s="19"/>
      <c r="F1038" s="19"/>
      <c r="G1038" s="19"/>
    </row>
    <row r="1039" spans="1:7">
      <c r="A1039" s="19"/>
      <c r="B1039" s="19"/>
      <c r="D1039" s="19"/>
      <c r="E1039" s="19"/>
      <c r="F1039" s="19"/>
      <c r="G1039" s="19"/>
    </row>
    <row r="1040" spans="1:7">
      <c r="A1040" s="19"/>
      <c r="B1040" s="19"/>
      <c r="D1040" s="19"/>
      <c r="E1040" s="19"/>
      <c r="F1040" s="19"/>
      <c r="G1040" s="19"/>
    </row>
    <row r="1041" spans="1:7">
      <c r="A1041" s="19"/>
      <c r="B1041" s="19"/>
      <c r="D1041" s="19"/>
      <c r="E1041" s="19"/>
      <c r="F1041" s="19"/>
      <c r="G1041" s="19"/>
    </row>
    <row r="1042" spans="1:7">
      <c r="A1042" s="19"/>
      <c r="B1042" s="19"/>
      <c r="D1042" s="19"/>
      <c r="E1042" s="19"/>
      <c r="F1042" s="19"/>
      <c r="G1042" s="19"/>
    </row>
    <row r="1043" spans="1:7">
      <c r="A1043" s="19"/>
      <c r="B1043" s="19"/>
      <c r="D1043" s="19"/>
      <c r="E1043" s="19"/>
      <c r="F1043" s="19"/>
      <c r="G1043" s="19"/>
    </row>
    <row r="1044" spans="1:7">
      <c r="A1044" s="19"/>
      <c r="B1044" s="19"/>
      <c r="D1044" s="19"/>
      <c r="E1044" s="19"/>
      <c r="F1044" s="19"/>
      <c r="G1044" s="19"/>
    </row>
    <row r="1045" spans="1:7">
      <c r="A1045" s="19"/>
      <c r="B1045" s="19"/>
      <c r="D1045" s="19"/>
      <c r="E1045" s="19"/>
      <c r="F1045" s="19"/>
      <c r="G1045" s="19"/>
    </row>
    <row r="1046" spans="1:7">
      <c r="A1046" s="19"/>
      <c r="B1046" s="19"/>
      <c r="D1046" s="19"/>
      <c r="E1046" s="19"/>
      <c r="F1046" s="19"/>
      <c r="G1046" s="19"/>
    </row>
    <row r="1047" spans="1:7">
      <c r="A1047" s="19"/>
      <c r="B1047" s="19"/>
      <c r="D1047" s="19"/>
      <c r="E1047" s="19"/>
      <c r="F1047" s="19"/>
      <c r="G1047" s="19"/>
    </row>
    <row r="1048" spans="1:7">
      <c r="A1048" s="19"/>
      <c r="B1048" s="19"/>
      <c r="D1048" s="19"/>
      <c r="E1048" s="19"/>
      <c r="F1048" s="19"/>
      <c r="G1048" s="19"/>
    </row>
    <row r="1049" spans="1:7">
      <c r="A1049" s="19"/>
      <c r="B1049" s="19"/>
      <c r="D1049" s="19"/>
      <c r="E1049" s="19"/>
      <c r="F1049" s="19"/>
      <c r="G1049" s="19"/>
    </row>
    <row r="1050" spans="1:7">
      <c r="A1050" s="19"/>
      <c r="B1050" s="19"/>
      <c r="D1050" s="19"/>
      <c r="E1050" s="19"/>
      <c r="F1050" s="19"/>
      <c r="G1050" s="19"/>
    </row>
    <row r="1051" spans="1:7">
      <c r="A1051" s="19"/>
      <c r="B1051" s="19"/>
      <c r="D1051" s="19"/>
      <c r="E1051" s="19"/>
      <c r="F1051" s="19"/>
      <c r="G1051" s="19"/>
    </row>
    <row r="1052" spans="1:7">
      <c r="A1052" s="19"/>
      <c r="B1052" s="19"/>
      <c r="D1052" s="19"/>
      <c r="E1052" s="19"/>
      <c r="F1052" s="19"/>
      <c r="G1052" s="19"/>
    </row>
    <row r="1053" spans="1:7">
      <c r="A1053" s="19"/>
      <c r="B1053" s="19"/>
      <c r="D1053" s="19"/>
      <c r="E1053" s="19"/>
      <c r="F1053" s="19"/>
      <c r="G1053" s="19"/>
    </row>
    <row r="1054" spans="1:7">
      <c r="A1054" s="19"/>
      <c r="B1054" s="19"/>
      <c r="D1054" s="19"/>
      <c r="E1054" s="19"/>
      <c r="F1054" s="19"/>
      <c r="G1054" s="19"/>
    </row>
    <row r="1055" spans="1:7">
      <c r="A1055" s="19"/>
      <c r="B1055" s="19"/>
      <c r="D1055" s="19"/>
      <c r="E1055" s="19"/>
      <c r="F1055" s="19"/>
      <c r="G1055" s="19"/>
    </row>
    <row r="1056" spans="1:7">
      <c r="A1056" s="19"/>
      <c r="B1056" s="19"/>
      <c r="D1056" s="19"/>
      <c r="E1056" s="19"/>
      <c r="F1056" s="19"/>
      <c r="G1056" s="19"/>
    </row>
    <row r="1057" spans="1:7">
      <c r="A1057" s="19"/>
      <c r="B1057" s="19"/>
      <c r="D1057" s="19"/>
      <c r="E1057" s="19"/>
      <c r="F1057" s="19"/>
      <c r="G1057" s="19"/>
    </row>
    <row r="1058" spans="1:7">
      <c r="A1058" s="19"/>
      <c r="B1058" s="19"/>
      <c r="D1058" s="19"/>
      <c r="E1058" s="19"/>
      <c r="F1058" s="19"/>
      <c r="G1058" s="19"/>
    </row>
    <row r="1059" spans="1:7">
      <c r="A1059" s="19"/>
      <c r="B1059" s="19"/>
      <c r="D1059" s="19"/>
      <c r="E1059" s="19"/>
      <c r="F1059" s="19"/>
      <c r="G1059" s="19"/>
    </row>
    <row r="1060" spans="1:7">
      <c r="A1060" s="19"/>
      <c r="B1060" s="19"/>
      <c r="D1060" s="19"/>
      <c r="E1060" s="19"/>
      <c r="F1060" s="19"/>
      <c r="G1060" s="19"/>
    </row>
    <row r="1061" spans="1:7">
      <c r="A1061" s="19"/>
      <c r="B1061" s="19"/>
      <c r="D1061" s="19"/>
      <c r="E1061" s="19"/>
      <c r="F1061" s="19"/>
      <c r="G1061" s="19"/>
    </row>
    <row r="1062" spans="1:7">
      <c r="A1062" s="19"/>
      <c r="B1062" s="19"/>
      <c r="D1062" s="19"/>
      <c r="E1062" s="19"/>
      <c r="F1062" s="19"/>
      <c r="G1062" s="19"/>
    </row>
    <row r="1063" spans="1:7">
      <c r="A1063" s="19"/>
      <c r="B1063" s="19"/>
      <c r="D1063" s="19"/>
      <c r="E1063" s="19"/>
      <c r="F1063" s="19"/>
      <c r="G1063" s="19"/>
    </row>
    <row r="1064" spans="1:7">
      <c r="A1064" s="19"/>
      <c r="B1064" s="19"/>
      <c r="D1064" s="19"/>
      <c r="E1064" s="19"/>
      <c r="F1064" s="19"/>
      <c r="G1064" s="19"/>
    </row>
    <row r="1065" spans="1:7">
      <c r="A1065" s="19"/>
      <c r="B1065" s="19"/>
      <c r="D1065" s="19"/>
      <c r="E1065" s="19"/>
      <c r="F1065" s="19"/>
      <c r="G1065" s="19"/>
    </row>
    <row r="1066" spans="1:7">
      <c r="A1066" s="19"/>
      <c r="B1066" s="19"/>
      <c r="D1066" s="19"/>
      <c r="E1066" s="19"/>
      <c r="F1066" s="19"/>
      <c r="G1066" s="19"/>
    </row>
    <row r="1067" spans="1:7">
      <c r="A1067" s="19"/>
      <c r="B1067" s="19"/>
      <c r="D1067" s="19"/>
      <c r="E1067" s="19"/>
      <c r="F1067" s="19"/>
      <c r="G1067" s="19"/>
    </row>
    <row r="1068" spans="1:7">
      <c r="A1068" s="19"/>
      <c r="B1068" s="19"/>
      <c r="D1068" s="19"/>
      <c r="E1068" s="19"/>
      <c r="F1068" s="19"/>
      <c r="G1068" s="19"/>
    </row>
    <row r="1069" spans="1:7">
      <c r="A1069" s="19"/>
      <c r="B1069" s="19"/>
      <c r="D1069" s="19"/>
      <c r="E1069" s="19"/>
      <c r="F1069" s="19"/>
      <c r="G1069" s="19"/>
    </row>
    <row r="1070" spans="1:7">
      <c r="A1070" s="19"/>
      <c r="B1070" s="19"/>
      <c r="D1070" s="19"/>
      <c r="E1070" s="19"/>
      <c r="F1070" s="19"/>
      <c r="G1070" s="19"/>
    </row>
    <row r="1071" spans="1:7">
      <c r="A1071" s="19"/>
      <c r="B1071" s="19"/>
      <c r="D1071" s="19"/>
      <c r="E1071" s="19"/>
      <c r="F1071" s="19"/>
      <c r="G1071" s="19"/>
    </row>
    <row r="1072" spans="1:7">
      <c r="A1072" s="19"/>
      <c r="B1072" s="19"/>
      <c r="D1072" s="19"/>
      <c r="E1072" s="19"/>
      <c r="F1072" s="19"/>
      <c r="G1072" s="19"/>
    </row>
    <row r="1073" spans="1:7">
      <c r="A1073" s="19"/>
      <c r="B1073" s="19"/>
      <c r="D1073" s="19"/>
      <c r="E1073" s="19"/>
      <c r="F1073" s="19"/>
      <c r="G1073" s="19"/>
    </row>
    <row r="1074" spans="1:7">
      <c r="A1074" s="19"/>
      <c r="B1074" s="19"/>
      <c r="D1074" s="19"/>
      <c r="E1074" s="19"/>
      <c r="F1074" s="19"/>
      <c r="G1074" s="19"/>
    </row>
    <row r="1075" spans="1:7">
      <c r="A1075" s="19"/>
      <c r="B1075" s="19"/>
      <c r="D1075" s="19"/>
      <c r="E1075" s="19"/>
      <c r="F1075" s="19"/>
      <c r="G1075" s="19"/>
    </row>
    <row r="1076" spans="1:7">
      <c r="A1076" s="19"/>
      <c r="B1076" s="19"/>
      <c r="D1076" s="19"/>
      <c r="E1076" s="19"/>
      <c r="F1076" s="19"/>
      <c r="G1076" s="19"/>
    </row>
    <row r="1077" spans="1:7">
      <c r="A1077" s="19"/>
      <c r="B1077" s="19"/>
      <c r="D1077" s="19"/>
      <c r="E1077" s="19"/>
      <c r="F1077" s="19"/>
      <c r="G1077" s="19"/>
    </row>
    <row r="1078" spans="1:7">
      <c r="A1078" s="19"/>
      <c r="B1078" s="19"/>
      <c r="D1078" s="19"/>
      <c r="E1078" s="19"/>
      <c r="F1078" s="19"/>
      <c r="G1078" s="19"/>
    </row>
    <row r="1079" spans="1:7">
      <c r="A1079" s="19"/>
      <c r="B1079" s="19"/>
      <c r="D1079" s="19"/>
      <c r="E1079" s="19"/>
      <c r="F1079" s="19"/>
      <c r="G1079" s="19"/>
    </row>
    <row r="1080" spans="1:7">
      <c r="A1080" s="19"/>
      <c r="B1080" s="19"/>
      <c r="D1080" s="19"/>
      <c r="E1080" s="19"/>
      <c r="F1080" s="19"/>
      <c r="G1080" s="19"/>
    </row>
    <row r="1081" spans="1:7">
      <c r="A1081" s="19"/>
      <c r="B1081" s="19"/>
      <c r="D1081" s="19"/>
      <c r="E1081" s="19"/>
      <c r="F1081" s="19"/>
      <c r="G1081" s="19"/>
    </row>
    <row r="1082" spans="1:7">
      <c r="A1082" s="19"/>
      <c r="B1082" s="19"/>
      <c r="D1082" s="19"/>
      <c r="E1082" s="19"/>
      <c r="F1082" s="19"/>
      <c r="G1082" s="19"/>
    </row>
    <row r="1083" spans="1:7">
      <c r="A1083" s="19"/>
      <c r="B1083" s="19"/>
      <c r="D1083" s="19"/>
      <c r="E1083" s="19"/>
      <c r="F1083" s="19"/>
      <c r="G1083" s="19"/>
    </row>
    <row r="1084" spans="1:7">
      <c r="A1084" s="19"/>
      <c r="B1084" s="19"/>
      <c r="D1084" s="19"/>
      <c r="E1084" s="19"/>
      <c r="F1084" s="19"/>
      <c r="G1084" s="19"/>
    </row>
    <row r="1085" spans="1:7">
      <c r="A1085" s="19"/>
      <c r="B1085" s="19"/>
      <c r="D1085" s="19"/>
      <c r="E1085" s="19"/>
      <c r="F1085" s="19"/>
      <c r="G1085" s="19"/>
    </row>
    <row r="1086" spans="1:7">
      <c r="A1086" s="19"/>
      <c r="B1086" s="19"/>
      <c r="D1086" s="19"/>
      <c r="E1086" s="19"/>
      <c r="F1086" s="19"/>
      <c r="G1086" s="19"/>
    </row>
    <row r="1087" spans="1:7">
      <c r="A1087" s="19"/>
      <c r="B1087" s="19"/>
      <c r="D1087" s="19"/>
      <c r="E1087" s="19"/>
      <c r="F1087" s="19"/>
      <c r="G1087" s="19"/>
    </row>
    <row r="1088" spans="1:7">
      <c r="A1088" s="19"/>
      <c r="B1088" s="19"/>
      <c r="D1088" s="19"/>
      <c r="E1088" s="19"/>
      <c r="F1088" s="19"/>
      <c r="G1088" s="19"/>
    </row>
    <row r="1089" spans="1:7">
      <c r="A1089" s="19"/>
      <c r="B1089" s="19"/>
      <c r="D1089" s="19"/>
      <c r="E1089" s="19"/>
      <c r="F1089" s="19"/>
      <c r="G1089" s="19"/>
    </row>
    <row r="1090" spans="1:7">
      <c r="A1090" s="19"/>
      <c r="B1090" s="19"/>
      <c r="D1090" s="19"/>
      <c r="E1090" s="19"/>
      <c r="F1090" s="19"/>
      <c r="G1090" s="19"/>
    </row>
    <row r="1091" spans="1:7">
      <c r="A1091" s="19"/>
      <c r="B1091" s="19"/>
      <c r="D1091" s="19"/>
      <c r="E1091" s="19"/>
      <c r="F1091" s="19"/>
      <c r="G1091" s="19"/>
    </row>
    <row r="1092" spans="1:7">
      <c r="A1092" s="19"/>
      <c r="B1092" s="19"/>
      <c r="D1092" s="19"/>
      <c r="E1092" s="19"/>
      <c r="F1092" s="19"/>
      <c r="G1092" s="19"/>
    </row>
    <row r="1093" spans="1:7">
      <c r="A1093" s="19"/>
      <c r="B1093" s="19"/>
      <c r="D1093" s="19"/>
      <c r="E1093" s="19"/>
      <c r="F1093" s="19"/>
      <c r="G1093" s="19"/>
    </row>
    <row r="1094" spans="1:7">
      <c r="A1094" s="19"/>
      <c r="B1094" s="19"/>
      <c r="D1094" s="19"/>
      <c r="E1094" s="19"/>
      <c r="F1094" s="19"/>
      <c r="G1094" s="19"/>
    </row>
    <row r="1095" spans="1:7">
      <c r="A1095" s="19"/>
      <c r="B1095" s="19"/>
      <c r="D1095" s="19"/>
      <c r="E1095" s="19"/>
      <c r="G1095" s="19"/>
    </row>
    <row r="1096" spans="1:7">
      <c r="A1096" s="19"/>
      <c r="B1096" s="19"/>
      <c r="D1096" s="19"/>
      <c r="E1096" s="19"/>
      <c r="G1096" s="19"/>
    </row>
    <row r="1097" spans="1:7">
      <c r="A1097" s="19"/>
      <c r="B1097" s="19"/>
      <c r="D1097" s="19"/>
      <c r="E1097" s="19"/>
      <c r="G1097" s="19"/>
    </row>
    <row r="1098" spans="1:7">
      <c r="A1098" s="19"/>
      <c r="B1098" s="19"/>
      <c r="D1098" s="19"/>
      <c r="E1098" s="19"/>
      <c r="G1098" s="19"/>
    </row>
    <row r="1099" spans="1:7">
      <c r="A1099" s="19"/>
      <c r="B1099" s="19"/>
      <c r="D1099" s="19"/>
      <c r="E1099" s="19"/>
      <c r="G1099" s="19"/>
    </row>
    <row r="1100" spans="1:7">
      <c r="A1100" s="19"/>
      <c r="B1100" s="19"/>
      <c r="D1100" s="19"/>
      <c r="E1100" s="19"/>
      <c r="G1100" s="19"/>
    </row>
    <row r="1101" spans="1:7">
      <c r="A1101" s="19"/>
      <c r="B1101" s="19"/>
      <c r="D1101" s="19"/>
      <c r="E1101" s="19"/>
      <c r="G1101" s="19"/>
    </row>
    <row r="1102" spans="1:7">
      <c r="A1102" s="19"/>
      <c r="B1102" s="19"/>
      <c r="D1102" s="19"/>
      <c r="E1102" s="19"/>
      <c r="G1102" s="19"/>
    </row>
    <row r="1103" spans="1:7">
      <c r="A1103" s="19"/>
      <c r="B1103" s="19"/>
      <c r="D1103" s="19"/>
      <c r="E1103" s="19"/>
      <c r="G1103" s="19"/>
    </row>
    <row r="1104" spans="1:7">
      <c r="A1104" s="19"/>
      <c r="B1104" s="19"/>
      <c r="D1104" s="19"/>
      <c r="E1104" s="19"/>
      <c r="G1104" s="19"/>
    </row>
    <row r="1105" spans="1:7">
      <c r="A1105" s="19"/>
      <c r="B1105" s="19"/>
      <c r="D1105" s="19"/>
      <c r="E1105" s="19"/>
      <c r="G1105" s="19"/>
    </row>
    <row r="1106" spans="1:7">
      <c r="A1106" s="19"/>
      <c r="B1106" s="19"/>
      <c r="D1106" s="19"/>
      <c r="E1106" s="19"/>
      <c r="G1106" s="19"/>
    </row>
    <row r="1107" spans="1:7">
      <c r="A1107" s="19"/>
      <c r="B1107" s="19"/>
      <c r="D1107" s="19"/>
      <c r="E1107" s="19"/>
      <c r="G1107" s="19"/>
    </row>
    <row r="1108" spans="1:7">
      <c r="A1108" s="19"/>
      <c r="B1108" s="19"/>
      <c r="D1108" s="19"/>
      <c r="E1108" s="19"/>
      <c r="G1108" s="19"/>
    </row>
    <row r="1109" spans="1:7">
      <c r="A1109" s="19"/>
      <c r="B1109" s="19"/>
      <c r="D1109" s="19"/>
      <c r="E1109" s="19"/>
      <c r="G1109" s="19"/>
    </row>
    <row r="1110" spans="1:7">
      <c r="A1110" s="19"/>
      <c r="B1110" s="19"/>
      <c r="D1110" s="19"/>
      <c r="E1110" s="19"/>
      <c r="G1110" s="19"/>
    </row>
    <row r="1111" spans="1:7">
      <c r="A1111" s="19"/>
      <c r="B1111" s="19"/>
      <c r="D1111" s="19"/>
      <c r="E1111" s="19"/>
      <c r="G1111" s="19"/>
    </row>
    <row r="1112" spans="1:7">
      <c r="A1112" s="19"/>
      <c r="B1112" s="19"/>
      <c r="D1112" s="19"/>
      <c r="E1112" s="19"/>
      <c r="G1112" s="19"/>
    </row>
    <row r="1113" spans="1:7">
      <c r="A1113" s="19"/>
      <c r="B1113" s="19"/>
      <c r="D1113" s="19"/>
      <c r="E1113" s="19"/>
      <c r="G1113" s="19"/>
    </row>
    <row r="1114" spans="1:7">
      <c r="A1114" s="19"/>
      <c r="B1114" s="19"/>
      <c r="D1114" s="19"/>
      <c r="E1114" s="19"/>
      <c r="G1114" s="19"/>
    </row>
    <row r="1115" spans="1:7">
      <c r="A1115" s="19"/>
      <c r="B1115" s="19"/>
      <c r="D1115" s="19"/>
      <c r="E1115" s="19"/>
      <c r="G1115" s="19"/>
    </row>
    <row r="1116" spans="1:7">
      <c r="A1116" s="19"/>
      <c r="B1116" s="19"/>
      <c r="D1116" s="19"/>
      <c r="E1116" s="19"/>
      <c r="G1116" s="19"/>
    </row>
    <row r="1117" spans="1:7">
      <c r="A1117" s="19"/>
      <c r="B1117" s="19"/>
      <c r="D1117" s="19"/>
      <c r="E1117" s="19"/>
      <c r="G1117" s="19"/>
    </row>
    <row r="1118" spans="1:7">
      <c r="A1118" s="19"/>
      <c r="B1118" s="19"/>
      <c r="D1118" s="19"/>
      <c r="E1118" s="19"/>
      <c r="G1118" s="19"/>
    </row>
    <row r="1119" spans="1:7">
      <c r="A1119" s="19"/>
      <c r="B1119" s="19"/>
      <c r="D1119" s="19"/>
      <c r="E1119" s="19"/>
      <c r="G1119" s="19"/>
    </row>
    <row r="1120" spans="1:7">
      <c r="A1120" s="19"/>
      <c r="B1120" s="19"/>
      <c r="D1120" s="19"/>
      <c r="E1120" s="19"/>
      <c r="G1120" s="19"/>
    </row>
    <row r="1121" spans="1:7">
      <c r="A1121" s="19"/>
      <c r="B1121" s="19"/>
      <c r="D1121" s="19"/>
      <c r="E1121" s="19"/>
      <c r="G1121" s="19"/>
    </row>
    <row r="1122" spans="1:7">
      <c r="A1122" s="19"/>
      <c r="B1122" s="19"/>
      <c r="D1122" s="19"/>
      <c r="E1122" s="19"/>
      <c r="G1122" s="19"/>
    </row>
    <row r="1123" spans="1:7">
      <c r="A1123" s="19"/>
      <c r="B1123" s="19"/>
      <c r="D1123" s="19"/>
      <c r="E1123" s="19"/>
      <c r="G1123" s="19"/>
    </row>
    <row r="1124" spans="1:7">
      <c r="A1124" s="19"/>
      <c r="B1124" s="19"/>
      <c r="D1124" s="19"/>
      <c r="E1124" s="19"/>
      <c r="G1124" s="19"/>
    </row>
    <row r="1125" spans="1:7">
      <c r="A1125" s="19"/>
      <c r="B1125" s="19"/>
      <c r="D1125" s="19"/>
      <c r="E1125" s="19"/>
      <c r="G1125" s="19"/>
    </row>
    <row r="1126" spans="1:7">
      <c r="A1126" s="19"/>
      <c r="B1126" s="19"/>
      <c r="D1126" s="19"/>
      <c r="E1126" s="19"/>
      <c r="G1126" s="19"/>
    </row>
    <row r="1127" spans="1:7">
      <c r="A1127" s="19"/>
      <c r="B1127" s="19"/>
      <c r="D1127" s="19"/>
      <c r="E1127" s="19"/>
      <c r="G1127" s="19"/>
    </row>
    <row r="1128" spans="1:7">
      <c r="A1128" s="19"/>
      <c r="B1128" s="19"/>
      <c r="D1128" s="19"/>
      <c r="E1128" s="19"/>
      <c r="G1128" s="19"/>
    </row>
    <row r="1129" spans="1:7">
      <c r="A1129" s="19"/>
      <c r="B1129" s="19"/>
      <c r="D1129" s="19"/>
      <c r="E1129" s="19"/>
      <c r="G1129" s="19"/>
    </row>
    <row r="1130" spans="1:7">
      <c r="A1130" s="19"/>
      <c r="B1130" s="19"/>
      <c r="D1130" s="19"/>
      <c r="E1130" s="19"/>
      <c r="G1130" s="19"/>
    </row>
    <row r="1131" spans="1:7">
      <c r="A1131" s="19"/>
      <c r="B1131" s="19"/>
      <c r="D1131" s="19"/>
      <c r="E1131" s="19"/>
      <c r="G1131" s="19"/>
    </row>
    <row r="1132" spans="1:7">
      <c r="A1132" s="19"/>
      <c r="B1132" s="19"/>
      <c r="D1132" s="19"/>
      <c r="E1132" s="19"/>
      <c r="G1132" s="19"/>
    </row>
    <row r="1133" spans="1:7">
      <c r="A1133" s="19"/>
      <c r="B1133" s="19"/>
      <c r="D1133" s="19"/>
      <c r="E1133" s="19"/>
      <c r="G1133" s="19"/>
    </row>
    <row r="1134" spans="1:7">
      <c r="A1134" s="19"/>
      <c r="B1134" s="19"/>
      <c r="D1134" s="19"/>
      <c r="E1134" s="19"/>
      <c r="G1134" s="19"/>
    </row>
    <row r="1135" spans="1:7">
      <c r="A1135" s="19"/>
      <c r="B1135" s="19"/>
      <c r="D1135" s="19"/>
      <c r="E1135" s="19"/>
      <c r="G1135" s="19"/>
    </row>
    <row r="1136" spans="1:7">
      <c r="A1136" s="19"/>
      <c r="B1136" s="19"/>
      <c r="D1136" s="19"/>
      <c r="E1136" s="19"/>
      <c r="G1136" s="19"/>
    </row>
    <row r="1137" spans="1:7">
      <c r="A1137" s="19"/>
      <c r="B1137" s="19"/>
      <c r="D1137" s="19"/>
      <c r="E1137" s="19"/>
      <c r="G1137" s="19"/>
    </row>
    <row r="1138" spans="1:7">
      <c r="A1138" s="19"/>
      <c r="B1138" s="19"/>
      <c r="D1138" s="19"/>
      <c r="E1138" s="19"/>
      <c r="G1138" s="19"/>
    </row>
    <row r="1139" spans="1:7">
      <c r="A1139" s="19"/>
      <c r="B1139" s="19"/>
      <c r="D1139" s="19"/>
      <c r="E1139" s="19"/>
      <c r="G1139" s="19"/>
    </row>
    <row r="1140" spans="1:7">
      <c r="A1140" s="19"/>
      <c r="B1140" s="19"/>
      <c r="D1140" s="19"/>
      <c r="E1140" s="19"/>
      <c r="G1140" s="19"/>
    </row>
    <row r="1141" spans="1:7">
      <c r="A1141" s="19"/>
      <c r="B1141" s="19"/>
      <c r="D1141" s="19"/>
      <c r="E1141" s="19"/>
      <c r="G1141" s="19"/>
    </row>
    <row r="1142" spans="1:7">
      <c r="A1142" s="19"/>
      <c r="B1142" s="19"/>
      <c r="D1142" s="19"/>
      <c r="E1142" s="19"/>
      <c r="G1142" s="19"/>
    </row>
    <row r="1143" spans="1:7">
      <c r="A1143" s="19"/>
      <c r="B1143" s="19"/>
      <c r="D1143" s="19"/>
      <c r="E1143" s="19"/>
      <c r="G1143" s="19"/>
    </row>
    <row r="1144" spans="1:7">
      <c r="A1144" s="19"/>
      <c r="B1144" s="19"/>
      <c r="D1144" s="19"/>
      <c r="E1144" s="19"/>
      <c r="G1144" s="19"/>
    </row>
    <row r="1145" spans="1:7">
      <c r="A1145" s="19"/>
      <c r="B1145" s="19"/>
      <c r="D1145" s="19"/>
      <c r="E1145" s="19"/>
      <c r="G1145" s="19"/>
    </row>
    <row r="1146" spans="1:7">
      <c r="A1146" s="19"/>
      <c r="B1146" s="19"/>
      <c r="D1146" s="19"/>
      <c r="E1146" s="19"/>
      <c r="G1146" s="19"/>
    </row>
    <row r="1147" spans="1:7">
      <c r="A1147" s="19"/>
      <c r="B1147" s="19"/>
      <c r="D1147" s="19"/>
      <c r="E1147" s="19"/>
      <c r="G1147" s="19"/>
    </row>
    <row r="1148" spans="1:7">
      <c r="A1148" s="19"/>
      <c r="B1148" s="19"/>
      <c r="D1148" s="19"/>
      <c r="E1148" s="19"/>
      <c r="G1148" s="19"/>
    </row>
    <row r="1149" spans="1:7">
      <c r="A1149" s="19"/>
      <c r="B1149" s="19"/>
      <c r="D1149" s="19"/>
      <c r="E1149" s="19"/>
      <c r="G1149" s="19"/>
    </row>
    <row r="1150" spans="1:7">
      <c r="A1150" s="19"/>
      <c r="B1150" s="19"/>
      <c r="D1150" s="19"/>
      <c r="E1150" s="19"/>
      <c r="G1150" s="19"/>
    </row>
    <row r="1151" spans="1:7">
      <c r="A1151" s="19"/>
      <c r="B1151" s="19"/>
      <c r="D1151" s="19"/>
      <c r="E1151" s="19"/>
      <c r="G1151" s="19"/>
    </row>
    <row r="1152" spans="1:7">
      <c r="A1152" s="19"/>
      <c r="B1152" s="19"/>
      <c r="D1152" s="19"/>
      <c r="E1152" s="19"/>
      <c r="G1152" s="19"/>
    </row>
    <row r="1153" spans="1:7">
      <c r="A1153" s="19"/>
      <c r="B1153" s="19"/>
      <c r="D1153" s="19"/>
      <c r="E1153" s="19"/>
      <c r="G1153" s="19"/>
    </row>
    <row r="1154" spans="1:7">
      <c r="A1154" s="19"/>
      <c r="B1154" s="19"/>
      <c r="D1154" s="19"/>
      <c r="E1154" s="19"/>
      <c r="G1154" s="19"/>
    </row>
    <row r="1155" spans="1:7">
      <c r="A1155" s="19"/>
      <c r="B1155" s="19"/>
      <c r="D1155" s="19"/>
      <c r="E1155" s="19"/>
      <c r="G1155" s="19"/>
    </row>
    <row r="1156" spans="1:7">
      <c r="A1156" s="19"/>
      <c r="B1156" s="19"/>
      <c r="D1156" s="19"/>
      <c r="E1156" s="19"/>
      <c r="G1156" s="19"/>
    </row>
    <row r="1157" spans="1:7">
      <c r="A1157" s="19"/>
      <c r="B1157" s="19"/>
      <c r="D1157" s="19"/>
      <c r="E1157" s="19"/>
      <c r="G1157" s="19"/>
    </row>
    <row r="1158" spans="1:7">
      <c r="A1158" s="19"/>
      <c r="B1158" s="19"/>
      <c r="D1158" s="19"/>
      <c r="E1158" s="19"/>
      <c r="G1158" s="19"/>
    </row>
    <row r="1159" spans="1:7">
      <c r="A1159" s="19"/>
      <c r="B1159" s="19"/>
      <c r="D1159" s="19"/>
      <c r="E1159" s="19"/>
      <c r="G1159" s="19"/>
    </row>
    <row r="1160" spans="1:7">
      <c r="A1160" s="19"/>
      <c r="B1160" s="19"/>
      <c r="D1160" s="19"/>
      <c r="E1160" s="19"/>
      <c r="G1160" s="19"/>
    </row>
    <row r="1161" spans="1:7">
      <c r="A1161" s="19"/>
      <c r="B1161" s="19"/>
      <c r="D1161" s="19"/>
      <c r="E1161" s="19"/>
      <c r="G1161" s="19"/>
    </row>
    <row r="1162" spans="1:7">
      <c r="A1162" s="19"/>
      <c r="B1162" s="19"/>
      <c r="D1162" s="19"/>
      <c r="E1162" s="19"/>
      <c r="G1162" s="19"/>
    </row>
    <row r="1163" spans="1:7">
      <c r="A1163" s="19"/>
      <c r="B1163" s="19"/>
      <c r="D1163" s="19"/>
      <c r="E1163" s="19"/>
      <c r="G1163" s="19"/>
    </row>
    <row r="1164" spans="1:7">
      <c r="A1164" s="19"/>
      <c r="B1164" s="19"/>
      <c r="D1164" s="19"/>
      <c r="E1164" s="19"/>
      <c r="G1164" s="19"/>
    </row>
    <row r="1165" spans="1:7">
      <c r="A1165" s="19"/>
      <c r="B1165" s="19"/>
      <c r="D1165" s="19"/>
      <c r="E1165" s="19"/>
      <c r="G1165" s="19"/>
    </row>
    <row r="1166" spans="1:7">
      <c r="A1166" s="19"/>
      <c r="B1166" s="19"/>
      <c r="D1166" s="19"/>
      <c r="E1166" s="19"/>
      <c r="G1166" s="19"/>
    </row>
    <row r="1167" spans="1:7">
      <c r="A1167" s="19"/>
      <c r="B1167" s="19"/>
      <c r="D1167" s="19"/>
      <c r="E1167" s="19"/>
      <c r="G1167" s="19"/>
    </row>
    <row r="1168" spans="1:7">
      <c r="A1168" s="19"/>
      <c r="B1168" s="19"/>
      <c r="D1168" s="19"/>
      <c r="E1168" s="19"/>
      <c r="G1168" s="19"/>
    </row>
    <row r="1169" spans="1:7">
      <c r="A1169" s="19"/>
      <c r="B1169" s="19"/>
      <c r="D1169" s="19"/>
      <c r="E1169" s="19"/>
      <c r="G1169" s="19"/>
    </row>
    <row r="1170" spans="1:7">
      <c r="A1170" s="19"/>
      <c r="B1170" s="19"/>
      <c r="D1170" s="19"/>
      <c r="E1170" s="19"/>
      <c r="G1170" s="19"/>
    </row>
    <row r="1171" spans="1:7">
      <c r="A1171" s="19"/>
      <c r="B1171" s="19"/>
      <c r="D1171" s="19"/>
      <c r="E1171" s="19"/>
      <c r="G1171" s="19"/>
    </row>
    <row r="1172" spans="1:7">
      <c r="A1172" s="19"/>
      <c r="B1172" s="19"/>
      <c r="D1172" s="19"/>
      <c r="E1172" s="19"/>
      <c r="G1172" s="19"/>
    </row>
    <row r="1173" spans="1:7">
      <c r="A1173" s="19"/>
      <c r="B1173" s="19"/>
      <c r="D1173" s="19"/>
      <c r="E1173" s="19"/>
      <c r="G1173" s="19"/>
    </row>
    <row r="1174" spans="1:7">
      <c r="A1174" s="19"/>
      <c r="B1174" s="19"/>
      <c r="D1174" s="19"/>
      <c r="E1174" s="19"/>
      <c r="G1174" s="19"/>
    </row>
    <row r="1175" spans="1:7">
      <c r="A1175" s="19"/>
      <c r="B1175" s="19"/>
      <c r="D1175" s="19"/>
      <c r="E1175" s="19"/>
      <c r="G1175" s="19"/>
    </row>
    <row r="1176" spans="1:7">
      <c r="A1176" s="19"/>
      <c r="B1176" s="19"/>
      <c r="D1176" s="19"/>
      <c r="E1176" s="19"/>
      <c r="G1176" s="19"/>
    </row>
    <row r="1177" spans="1:7">
      <c r="A1177" s="19"/>
      <c r="B1177" s="19"/>
      <c r="D1177" s="19"/>
      <c r="E1177" s="19"/>
      <c r="G1177" s="19"/>
    </row>
    <row r="1178" spans="1:7">
      <c r="A1178" s="19"/>
      <c r="B1178" s="19"/>
      <c r="D1178" s="19"/>
      <c r="E1178" s="19"/>
      <c r="G1178" s="19"/>
    </row>
    <row r="1179" spans="1:7">
      <c r="A1179" s="19"/>
      <c r="B1179" s="19"/>
      <c r="D1179" s="19"/>
      <c r="E1179" s="19"/>
      <c r="G1179" s="19"/>
    </row>
    <row r="1180" spans="1:7">
      <c r="A1180" s="19"/>
      <c r="B1180" s="19"/>
      <c r="D1180" s="19"/>
      <c r="E1180" s="19"/>
      <c r="G1180" s="19"/>
    </row>
    <row r="1181" spans="1:7">
      <c r="A1181" s="19"/>
      <c r="B1181" s="19"/>
      <c r="D1181" s="19"/>
      <c r="E1181" s="19"/>
      <c r="G1181" s="19"/>
    </row>
    <row r="1182" spans="1:7">
      <c r="A1182" s="19"/>
      <c r="B1182" s="19"/>
      <c r="D1182" s="19"/>
      <c r="E1182" s="19"/>
      <c r="G1182" s="19"/>
    </row>
    <row r="1183" spans="1:7">
      <c r="A1183" s="19"/>
      <c r="B1183" s="19"/>
      <c r="D1183" s="19"/>
      <c r="E1183" s="19"/>
      <c r="G1183" s="19"/>
    </row>
    <row r="1184" spans="1:7">
      <c r="A1184" s="19"/>
      <c r="B1184" s="19"/>
      <c r="D1184" s="19"/>
      <c r="E1184" s="19"/>
      <c r="G1184" s="19"/>
    </row>
    <row r="1185" spans="1:7">
      <c r="A1185" s="19"/>
      <c r="B1185" s="19"/>
      <c r="D1185" s="19"/>
      <c r="E1185" s="19"/>
      <c r="G1185" s="19"/>
    </row>
    <row r="1186" spans="1:7">
      <c r="A1186" s="19"/>
      <c r="B1186" s="19"/>
      <c r="D1186" s="19"/>
      <c r="E1186" s="19"/>
      <c r="G1186" s="19"/>
    </row>
    <row r="1187" spans="1:7">
      <c r="A1187" s="19"/>
      <c r="B1187" s="19"/>
      <c r="D1187" s="19"/>
      <c r="E1187" s="19"/>
      <c r="G1187" s="19"/>
    </row>
    <row r="1188" spans="1:7">
      <c r="A1188" s="19"/>
      <c r="B1188" s="19"/>
      <c r="D1188" s="19"/>
      <c r="E1188" s="19"/>
      <c r="G1188" s="19"/>
    </row>
    <row r="1189" spans="1:7">
      <c r="A1189" s="19"/>
      <c r="B1189" s="19"/>
      <c r="D1189" s="19"/>
      <c r="E1189" s="19"/>
      <c r="G1189" s="19"/>
    </row>
    <row r="1190" spans="1:7">
      <c r="A1190" s="19"/>
      <c r="B1190" s="19"/>
      <c r="D1190" s="19"/>
      <c r="E1190" s="19"/>
      <c r="G1190" s="19"/>
    </row>
    <row r="1191" spans="1:7">
      <c r="A1191" s="19"/>
      <c r="B1191" s="19"/>
      <c r="D1191" s="19"/>
      <c r="E1191" s="19"/>
      <c r="G1191" s="19"/>
    </row>
    <row r="1192" spans="1:7">
      <c r="A1192" s="19"/>
      <c r="B1192" s="19"/>
      <c r="D1192" s="19"/>
      <c r="E1192" s="19"/>
      <c r="G1192" s="19"/>
    </row>
    <row r="1193" spans="1:7">
      <c r="A1193" s="19"/>
      <c r="B1193" s="19"/>
      <c r="D1193" s="19"/>
      <c r="E1193" s="19"/>
      <c r="G1193" s="19"/>
    </row>
    <row r="1194" spans="1:7">
      <c r="A1194" s="19"/>
      <c r="B1194" s="19"/>
      <c r="D1194" s="19"/>
      <c r="E1194" s="19"/>
      <c r="G1194" s="19"/>
    </row>
    <row r="1195" spans="1:7">
      <c r="A1195" s="19"/>
      <c r="B1195" s="19"/>
      <c r="D1195" s="19"/>
      <c r="E1195" s="19"/>
      <c r="G1195" s="19"/>
    </row>
    <row r="1196" spans="1:7">
      <c r="A1196" s="19"/>
      <c r="B1196" s="19"/>
      <c r="D1196" s="19"/>
      <c r="E1196" s="19"/>
      <c r="G1196" s="19"/>
    </row>
    <row r="1197" spans="1:7">
      <c r="A1197" s="19"/>
      <c r="B1197" s="19"/>
      <c r="D1197" s="19"/>
      <c r="E1197" s="19"/>
      <c r="G1197" s="19"/>
    </row>
    <row r="1198" spans="1:7">
      <c r="A1198" s="19"/>
      <c r="B1198" s="19"/>
      <c r="D1198" s="19"/>
      <c r="E1198" s="19"/>
      <c r="G1198" s="19"/>
    </row>
    <row r="1199" spans="1:7">
      <c r="A1199" s="19"/>
      <c r="B1199" s="19"/>
      <c r="D1199" s="19"/>
      <c r="E1199" s="19"/>
      <c r="G1199" s="19"/>
    </row>
    <row r="1200" spans="1:7">
      <c r="A1200" s="19"/>
      <c r="B1200" s="19"/>
      <c r="D1200" s="19"/>
      <c r="E1200" s="19"/>
      <c r="G1200" s="19"/>
    </row>
    <row r="1201" spans="1:7">
      <c r="A1201" s="19"/>
      <c r="B1201" s="19"/>
      <c r="D1201" s="19"/>
      <c r="E1201" s="19"/>
      <c r="G1201" s="19"/>
    </row>
    <row r="1202" spans="1:7">
      <c r="A1202" s="19"/>
      <c r="B1202" s="19"/>
      <c r="D1202" s="19"/>
      <c r="E1202" s="19"/>
      <c r="G1202" s="19"/>
    </row>
    <row r="1203" spans="1:7">
      <c r="A1203" s="19"/>
      <c r="B1203" s="19"/>
      <c r="D1203" s="19"/>
      <c r="E1203" s="19"/>
      <c r="G1203" s="19"/>
    </row>
    <row r="1204" spans="1:7">
      <c r="A1204" s="19"/>
      <c r="B1204" s="19"/>
      <c r="D1204" s="19"/>
      <c r="E1204" s="19"/>
      <c r="G1204" s="19"/>
    </row>
    <row r="1205" spans="1:7">
      <c r="A1205" s="19"/>
      <c r="B1205" s="19"/>
      <c r="D1205" s="19"/>
      <c r="E1205" s="19"/>
      <c r="G1205" s="19"/>
    </row>
    <row r="1206" spans="1:7">
      <c r="A1206" s="19"/>
      <c r="B1206" s="19"/>
      <c r="D1206" s="19"/>
      <c r="E1206" s="19"/>
      <c r="G1206" s="19"/>
    </row>
    <row r="1207" spans="1:7">
      <c r="A1207" s="19"/>
      <c r="B1207" s="19"/>
      <c r="D1207" s="19"/>
      <c r="E1207" s="19"/>
      <c r="G1207" s="19"/>
    </row>
    <row r="1208" spans="1:7">
      <c r="A1208" s="19"/>
      <c r="B1208" s="19"/>
      <c r="D1208" s="19"/>
      <c r="E1208" s="19"/>
      <c r="G1208" s="19"/>
    </row>
    <row r="1209" spans="1:7">
      <c r="A1209" s="19"/>
      <c r="B1209" s="19"/>
      <c r="D1209" s="19"/>
      <c r="E1209" s="19"/>
      <c r="G1209" s="19"/>
    </row>
    <row r="1210" spans="1:7">
      <c r="A1210" s="19"/>
      <c r="B1210" s="19"/>
      <c r="D1210" s="19"/>
      <c r="E1210" s="19"/>
      <c r="G1210" s="19"/>
    </row>
    <row r="1211" spans="1:7">
      <c r="A1211" s="19"/>
      <c r="B1211" s="19"/>
      <c r="D1211" s="19"/>
      <c r="E1211" s="19"/>
      <c r="G1211" s="19"/>
    </row>
    <row r="1212" spans="1:7">
      <c r="A1212" s="19"/>
      <c r="B1212" s="19"/>
      <c r="D1212" s="19"/>
      <c r="E1212" s="19"/>
      <c r="G1212" s="19"/>
    </row>
    <row r="1213" spans="1:7">
      <c r="A1213" s="19"/>
      <c r="B1213" s="19"/>
      <c r="D1213" s="19"/>
      <c r="E1213" s="19"/>
      <c r="G1213" s="19"/>
    </row>
    <row r="1214" spans="1:7">
      <c r="A1214" s="19"/>
      <c r="B1214" s="19"/>
      <c r="D1214" s="19"/>
      <c r="E1214" s="19"/>
      <c r="G1214" s="19"/>
    </row>
    <row r="1215" spans="1:7">
      <c r="A1215" s="19"/>
      <c r="B1215" s="19"/>
      <c r="D1215" s="19"/>
      <c r="E1215" s="19"/>
      <c r="G1215" s="19"/>
    </row>
    <row r="1216" spans="1:7">
      <c r="A1216" s="19"/>
      <c r="B1216" s="19"/>
      <c r="D1216" s="19"/>
      <c r="E1216" s="19"/>
      <c r="G1216" s="19"/>
    </row>
    <row r="1217" spans="1:7">
      <c r="A1217" s="19"/>
      <c r="B1217" s="19"/>
      <c r="D1217" s="19"/>
      <c r="E1217" s="19"/>
      <c r="G1217" s="19"/>
    </row>
    <row r="1218" spans="1:7">
      <c r="A1218" s="19"/>
      <c r="B1218" s="19"/>
      <c r="D1218" s="19"/>
      <c r="E1218" s="19"/>
      <c r="G1218" s="19"/>
    </row>
    <row r="1219" spans="1:7">
      <c r="A1219" s="19"/>
      <c r="B1219" s="19"/>
      <c r="D1219" s="19"/>
      <c r="E1219" s="19"/>
      <c r="G1219" s="19"/>
    </row>
    <row r="1220" spans="1:7">
      <c r="A1220" s="19"/>
      <c r="B1220" s="19"/>
      <c r="D1220" s="19"/>
      <c r="E1220" s="19"/>
      <c r="G1220" s="19"/>
    </row>
    <row r="1221" spans="1:7">
      <c r="A1221" s="19"/>
      <c r="B1221" s="19"/>
      <c r="D1221" s="19"/>
      <c r="E1221" s="19"/>
      <c r="G1221" s="19"/>
    </row>
    <row r="1222" spans="1:7">
      <c r="A1222" s="19"/>
      <c r="B1222" s="19"/>
      <c r="D1222" s="19"/>
      <c r="E1222" s="19"/>
      <c r="G1222" s="19"/>
    </row>
    <row r="1223" spans="1:7">
      <c r="A1223" s="19"/>
      <c r="B1223" s="19"/>
      <c r="D1223" s="19"/>
      <c r="E1223" s="19"/>
      <c r="G1223" s="19"/>
    </row>
    <row r="1224" spans="1:7">
      <c r="A1224" s="19"/>
      <c r="B1224" s="19"/>
      <c r="D1224" s="19"/>
      <c r="E1224" s="19"/>
      <c r="G1224" s="19"/>
    </row>
    <row r="1225" spans="1:7">
      <c r="A1225" s="19"/>
      <c r="B1225" s="19"/>
      <c r="D1225" s="19"/>
      <c r="E1225" s="19"/>
      <c r="G1225" s="19"/>
    </row>
    <row r="1226" spans="1:7">
      <c r="A1226" s="19"/>
      <c r="B1226" s="19"/>
      <c r="D1226" s="19"/>
      <c r="E1226" s="19"/>
      <c r="G1226" s="19"/>
    </row>
    <row r="1227" spans="1:7">
      <c r="A1227" s="19"/>
      <c r="B1227" s="19"/>
      <c r="D1227" s="19"/>
      <c r="E1227" s="19"/>
      <c r="G1227" s="19"/>
    </row>
    <row r="1228" spans="1:7">
      <c r="A1228" s="19"/>
      <c r="B1228" s="19"/>
      <c r="D1228" s="19"/>
      <c r="E1228" s="19"/>
      <c r="G1228" s="19"/>
    </row>
    <row r="1229" spans="1:7">
      <c r="A1229" s="19"/>
      <c r="B1229" s="19"/>
      <c r="D1229" s="19"/>
      <c r="E1229" s="19"/>
      <c r="G1229" s="19"/>
    </row>
    <row r="1230" spans="1:7">
      <c r="A1230" s="19"/>
      <c r="B1230" s="19"/>
      <c r="D1230" s="19"/>
      <c r="E1230" s="19"/>
      <c r="G1230" s="19"/>
    </row>
    <row r="1231" spans="1:7">
      <c r="A1231" s="19"/>
      <c r="B1231" s="19"/>
      <c r="D1231" s="19"/>
      <c r="E1231" s="19"/>
      <c r="G1231" s="19"/>
    </row>
    <row r="1232" spans="1:7">
      <c r="A1232" s="19"/>
      <c r="B1232" s="19"/>
      <c r="D1232" s="19"/>
      <c r="E1232" s="19"/>
      <c r="G1232" s="19"/>
    </row>
    <row r="1233" spans="1:7">
      <c r="A1233" s="19"/>
      <c r="B1233" s="19"/>
      <c r="D1233" s="19"/>
      <c r="E1233" s="19"/>
      <c r="G1233" s="19"/>
    </row>
    <row r="1234" spans="1:7">
      <c r="A1234" s="19"/>
      <c r="B1234" s="19"/>
      <c r="D1234" s="19"/>
      <c r="E1234" s="19"/>
      <c r="G1234" s="19"/>
    </row>
    <row r="1235" spans="1:7">
      <c r="A1235" s="19"/>
      <c r="B1235" s="19"/>
      <c r="D1235" s="19"/>
      <c r="E1235" s="19"/>
      <c r="G1235" s="19"/>
    </row>
    <row r="1236" spans="1:7">
      <c r="A1236" s="19"/>
      <c r="B1236" s="19"/>
      <c r="D1236" s="19"/>
      <c r="E1236" s="19"/>
      <c r="G1236" s="19"/>
    </row>
    <row r="1237" spans="1:7">
      <c r="A1237" s="19"/>
      <c r="B1237" s="19"/>
      <c r="D1237" s="19"/>
      <c r="E1237" s="19"/>
      <c r="G1237" s="19"/>
    </row>
    <row r="1238" spans="1:7">
      <c r="A1238" s="19"/>
      <c r="B1238" s="19"/>
      <c r="D1238" s="19"/>
      <c r="E1238" s="19"/>
      <c r="G1238" s="19"/>
    </row>
    <row r="1239" spans="1:7">
      <c r="A1239" s="19"/>
      <c r="B1239" s="19"/>
      <c r="D1239" s="19"/>
      <c r="E1239" s="19"/>
      <c r="G1239" s="19"/>
    </row>
    <row r="1240" spans="1:7">
      <c r="A1240" s="19"/>
      <c r="B1240" s="19"/>
      <c r="D1240" s="19"/>
      <c r="E1240" s="19"/>
      <c r="G1240" s="19"/>
    </row>
    <row r="1241" spans="1:7">
      <c r="A1241" s="19"/>
      <c r="B1241" s="19"/>
      <c r="D1241" s="19"/>
      <c r="E1241" s="19"/>
      <c r="G1241" s="19"/>
    </row>
    <row r="1242" spans="1:7">
      <c r="A1242" s="19"/>
      <c r="B1242" s="19"/>
      <c r="D1242" s="19"/>
      <c r="E1242" s="19"/>
      <c r="G1242" s="19"/>
    </row>
    <row r="1243" spans="1:7">
      <c r="A1243" s="19"/>
      <c r="B1243" s="19"/>
      <c r="D1243" s="19"/>
      <c r="E1243" s="19"/>
      <c r="G1243" s="19"/>
    </row>
    <row r="1244" spans="1:7">
      <c r="A1244" s="19"/>
      <c r="B1244" s="19"/>
      <c r="D1244" s="19"/>
      <c r="E1244" s="19"/>
      <c r="G1244" s="19"/>
    </row>
    <row r="1245" spans="1:7">
      <c r="A1245" s="19"/>
      <c r="B1245" s="19"/>
      <c r="D1245" s="19"/>
      <c r="E1245" s="19"/>
      <c r="G1245" s="19"/>
    </row>
    <row r="1246" spans="1:7">
      <c r="A1246" s="19"/>
      <c r="B1246" s="19"/>
      <c r="D1246" s="19"/>
      <c r="E1246" s="19"/>
      <c r="G1246" s="19"/>
    </row>
    <row r="1247" spans="1:7">
      <c r="A1247" s="19"/>
      <c r="B1247" s="19"/>
      <c r="D1247" s="19"/>
      <c r="E1247" s="19"/>
      <c r="G1247" s="19"/>
    </row>
    <row r="1248" spans="1:7">
      <c r="A1248" s="19"/>
      <c r="B1248" s="19"/>
      <c r="D1248" s="19"/>
      <c r="E1248" s="19"/>
      <c r="G1248" s="19"/>
    </row>
    <row r="1249" spans="1:7">
      <c r="A1249" s="19"/>
      <c r="B1249" s="19"/>
      <c r="D1249" s="19"/>
      <c r="E1249" s="19"/>
      <c r="G1249" s="19"/>
    </row>
    <row r="1250" spans="1:7">
      <c r="A1250" s="19"/>
      <c r="B1250" s="19"/>
      <c r="D1250" s="19"/>
      <c r="E1250" s="19"/>
      <c r="G1250" s="19"/>
    </row>
    <row r="1251" spans="1:7">
      <c r="A1251" s="19"/>
      <c r="B1251" s="19"/>
      <c r="D1251" s="19"/>
      <c r="E1251" s="19"/>
      <c r="G1251" s="19"/>
    </row>
    <row r="1252" spans="1:7">
      <c r="A1252" s="19"/>
      <c r="B1252" s="19"/>
      <c r="D1252" s="19"/>
      <c r="E1252" s="19"/>
      <c r="G1252" s="19"/>
    </row>
    <row r="1253" spans="1:7">
      <c r="A1253" s="19"/>
      <c r="B1253" s="19"/>
      <c r="D1253" s="19"/>
      <c r="E1253" s="19"/>
      <c r="G1253" s="19"/>
    </row>
    <row r="1254" spans="1:7">
      <c r="A1254" s="19"/>
      <c r="B1254" s="19"/>
      <c r="D1254" s="19"/>
      <c r="E1254" s="19"/>
      <c r="G1254" s="19"/>
    </row>
    <row r="1255" spans="1:7">
      <c r="A1255" s="19"/>
      <c r="B1255" s="19"/>
      <c r="D1255" s="19"/>
      <c r="E1255" s="19"/>
      <c r="G1255" s="19"/>
    </row>
    <row r="1256" spans="1:7">
      <c r="A1256" s="19"/>
      <c r="B1256" s="19"/>
      <c r="D1256" s="19"/>
      <c r="E1256" s="19"/>
      <c r="G1256" s="19"/>
    </row>
    <row r="1257" spans="1:7">
      <c r="A1257" s="19"/>
      <c r="B1257" s="19"/>
      <c r="D1257" s="19"/>
      <c r="E1257" s="19"/>
      <c r="G1257" s="19"/>
    </row>
    <row r="1258" spans="1:7">
      <c r="A1258" s="19"/>
      <c r="B1258" s="19"/>
      <c r="D1258" s="19"/>
      <c r="E1258" s="19"/>
      <c r="G1258" s="19"/>
    </row>
    <row r="1259" spans="1:7">
      <c r="A1259" s="19"/>
      <c r="B1259" s="19"/>
      <c r="D1259" s="19"/>
      <c r="E1259" s="19"/>
      <c r="G1259" s="19"/>
    </row>
    <row r="1260" spans="1:7">
      <c r="A1260" s="19"/>
      <c r="B1260" s="19"/>
      <c r="D1260" s="19"/>
      <c r="E1260" s="19"/>
      <c r="G1260" s="19"/>
    </row>
    <row r="1261" spans="1:7">
      <c r="A1261" s="19"/>
      <c r="B1261" s="19"/>
      <c r="D1261" s="19"/>
      <c r="E1261" s="19"/>
      <c r="G1261" s="19"/>
    </row>
    <row r="1262" spans="1:7">
      <c r="A1262" s="19"/>
      <c r="B1262" s="19"/>
      <c r="D1262" s="19"/>
      <c r="E1262" s="19"/>
      <c r="G1262" s="19"/>
    </row>
    <row r="1263" spans="1:7">
      <c r="A1263" s="19"/>
      <c r="B1263" s="19"/>
      <c r="D1263" s="19"/>
      <c r="E1263" s="19"/>
      <c r="G1263" s="19"/>
    </row>
    <row r="1264" spans="1:7">
      <c r="A1264" s="19"/>
      <c r="B1264" s="19"/>
      <c r="D1264" s="19"/>
      <c r="E1264" s="19"/>
      <c r="G1264" s="19"/>
    </row>
    <row r="1265" spans="1:7">
      <c r="A1265" s="19"/>
      <c r="B1265" s="19"/>
      <c r="D1265" s="19"/>
      <c r="E1265" s="19"/>
      <c r="G1265" s="19"/>
    </row>
    <row r="1266" spans="1:7">
      <c r="A1266" s="19"/>
      <c r="B1266" s="19"/>
      <c r="D1266" s="19"/>
      <c r="E1266" s="19"/>
      <c r="G1266" s="19"/>
    </row>
    <row r="1267" spans="1:7">
      <c r="A1267" s="19"/>
      <c r="B1267" s="19"/>
      <c r="D1267" s="19"/>
      <c r="E1267" s="19"/>
      <c r="G1267" s="19"/>
    </row>
    <row r="1268" spans="1:7">
      <c r="A1268" s="19"/>
      <c r="B1268" s="19"/>
      <c r="D1268" s="19"/>
      <c r="E1268" s="19"/>
      <c r="G1268" s="19"/>
    </row>
    <row r="1269" spans="1:7">
      <c r="A1269" s="19"/>
      <c r="B1269" s="19"/>
      <c r="D1269" s="19"/>
      <c r="E1269" s="19"/>
      <c r="G1269" s="19"/>
    </row>
    <row r="1270" spans="1:7">
      <c r="A1270" s="19"/>
      <c r="B1270" s="19"/>
      <c r="D1270" s="19"/>
      <c r="E1270" s="19"/>
      <c r="G1270" s="19"/>
    </row>
    <row r="1271" spans="1:7">
      <c r="A1271" s="19"/>
      <c r="B1271" s="19"/>
      <c r="D1271" s="19"/>
      <c r="E1271" s="19"/>
      <c r="G1271" s="19"/>
    </row>
    <row r="1272" spans="1:7">
      <c r="A1272" s="19"/>
      <c r="B1272" s="19"/>
      <c r="D1272" s="19"/>
      <c r="E1272" s="19"/>
      <c r="G1272" s="19"/>
    </row>
    <row r="1273" spans="1:7">
      <c r="A1273" s="19"/>
      <c r="B1273" s="19"/>
      <c r="D1273" s="19"/>
      <c r="E1273" s="19"/>
      <c r="G1273" s="19"/>
    </row>
    <row r="1274" spans="1:7">
      <c r="A1274" s="19"/>
      <c r="B1274" s="19"/>
      <c r="D1274" s="19"/>
      <c r="E1274" s="19"/>
      <c r="G1274" s="19"/>
    </row>
    <row r="1275" spans="1:7">
      <c r="A1275" s="19"/>
      <c r="B1275" s="19"/>
      <c r="D1275" s="19"/>
      <c r="E1275" s="19"/>
      <c r="G1275" s="19"/>
    </row>
    <row r="1276" spans="1:7">
      <c r="A1276" s="19"/>
      <c r="B1276" s="19"/>
      <c r="D1276" s="19"/>
      <c r="E1276" s="19"/>
      <c r="G1276" s="19"/>
    </row>
    <row r="1277" spans="1:7">
      <c r="A1277" s="19"/>
      <c r="B1277" s="19"/>
      <c r="D1277" s="19"/>
      <c r="E1277" s="19"/>
      <c r="G1277" s="19"/>
    </row>
    <row r="1278" spans="1:7">
      <c r="A1278" s="19"/>
      <c r="B1278" s="19"/>
      <c r="D1278" s="19"/>
      <c r="E1278" s="19"/>
      <c r="G1278" s="19"/>
    </row>
    <row r="1279" spans="1:7">
      <c r="A1279" s="19"/>
      <c r="B1279" s="19"/>
      <c r="D1279" s="19"/>
      <c r="E1279" s="19"/>
      <c r="G1279" s="19"/>
    </row>
    <row r="1280" spans="1:7">
      <c r="A1280" s="19"/>
      <c r="B1280" s="19"/>
      <c r="D1280" s="19"/>
      <c r="E1280" s="19"/>
      <c r="G1280" s="19"/>
    </row>
    <row r="1281" spans="1:7">
      <c r="A1281" s="19"/>
      <c r="B1281" s="19"/>
      <c r="D1281" s="19"/>
      <c r="E1281" s="19"/>
      <c r="G1281" s="19"/>
    </row>
    <row r="1282" spans="1:7">
      <c r="A1282" s="19"/>
      <c r="B1282" s="19"/>
      <c r="D1282" s="19"/>
      <c r="E1282" s="19"/>
      <c r="G1282" s="19"/>
    </row>
    <row r="1283" spans="1:7">
      <c r="A1283" s="19"/>
      <c r="B1283" s="19"/>
      <c r="D1283" s="19"/>
      <c r="E1283" s="19"/>
      <c r="G1283" s="19"/>
    </row>
    <row r="1284" spans="1:7">
      <c r="A1284" s="19"/>
      <c r="B1284" s="19"/>
      <c r="D1284" s="19"/>
      <c r="E1284" s="19"/>
      <c r="G1284" s="19"/>
    </row>
    <row r="1285" spans="1:7">
      <c r="A1285" s="19"/>
      <c r="B1285" s="19"/>
      <c r="D1285" s="19"/>
      <c r="E1285" s="19"/>
      <c r="G1285" s="19"/>
    </row>
    <row r="1286" spans="1:7">
      <c r="A1286" s="19"/>
      <c r="B1286" s="19"/>
      <c r="D1286" s="19"/>
      <c r="E1286" s="19"/>
      <c r="G1286" s="19"/>
    </row>
    <row r="1287" spans="1:7">
      <c r="A1287" s="19"/>
      <c r="B1287" s="19"/>
      <c r="D1287" s="19"/>
      <c r="E1287" s="19"/>
      <c r="G1287" s="19"/>
    </row>
    <row r="1288" spans="1:7">
      <c r="A1288" s="19"/>
      <c r="B1288" s="19"/>
      <c r="D1288" s="19"/>
      <c r="E1288" s="19"/>
      <c r="G1288" s="19"/>
    </row>
    <row r="1289" spans="1:7">
      <c r="A1289" s="19"/>
      <c r="B1289" s="19"/>
      <c r="D1289" s="19"/>
      <c r="E1289" s="19"/>
      <c r="G1289" s="19"/>
    </row>
    <row r="1290" spans="1:7">
      <c r="A1290" s="19"/>
      <c r="B1290" s="19"/>
      <c r="D1290" s="19"/>
      <c r="E1290" s="19"/>
      <c r="G1290" s="19"/>
    </row>
    <row r="1291" spans="1:7">
      <c r="A1291" s="19"/>
      <c r="B1291" s="19"/>
      <c r="D1291" s="19"/>
      <c r="E1291" s="19"/>
      <c r="G1291" s="19"/>
    </row>
    <row r="1292" spans="1:7">
      <c r="A1292" s="19"/>
      <c r="B1292" s="19"/>
      <c r="D1292" s="19"/>
      <c r="E1292" s="19"/>
      <c r="G1292" s="19"/>
    </row>
    <row r="1293" spans="1:7">
      <c r="A1293" s="19"/>
      <c r="B1293" s="19"/>
      <c r="D1293" s="19"/>
      <c r="E1293" s="19"/>
      <c r="G1293" s="19"/>
    </row>
    <row r="1294" spans="1:7">
      <c r="A1294" s="19"/>
      <c r="B1294" s="19"/>
      <c r="D1294" s="19"/>
      <c r="E1294" s="19"/>
      <c r="G1294" s="19"/>
    </row>
    <row r="1295" spans="1:7">
      <c r="A1295" s="19"/>
      <c r="B1295" s="19"/>
      <c r="D1295" s="19"/>
      <c r="E1295" s="19"/>
      <c r="G1295" s="19"/>
    </row>
    <row r="1296" spans="1:7">
      <c r="A1296" s="19"/>
      <c r="B1296" s="19"/>
      <c r="D1296" s="19"/>
      <c r="E1296" s="19"/>
      <c r="G1296" s="19"/>
    </row>
    <row r="1297" spans="1:7">
      <c r="A1297" s="19"/>
      <c r="B1297" s="19"/>
      <c r="D1297" s="19"/>
      <c r="E1297" s="19"/>
      <c r="G1297" s="19"/>
    </row>
    <row r="1298" spans="1:7">
      <c r="A1298" s="19"/>
      <c r="B1298" s="19"/>
      <c r="D1298" s="19"/>
      <c r="E1298" s="19"/>
      <c r="G1298" s="19"/>
    </row>
    <row r="1299" spans="1:7">
      <c r="A1299" s="19"/>
      <c r="B1299" s="19"/>
      <c r="D1299" s="19"/>
      <c r="E1299" s="19"/>
      <c r="G1299" s="19"/>
    </row>
    <row r="1300" spans="1:7">
      <c r="A1300" s="19"/>
      <c r="B1300" s="19"/>
      <c r="D1300" s="19"/>
      <c r="E1300" s="19"/>
      <c r="G1300" s="19"/>
    </row>
    <row r="1301" spans="1:7">
      <c r="A1301" s="19"/>
      <c r="B1301" s="19"/>
      <c r="D1301" s="19"/>
      <c r="E1301" s="19"/>
      <c r="G1301" s="19"/>
    </row>
    <row r="1302" spans="1:7">
      <c r="A1302" s="19"/>
      <c r="B1302" s="19"/>
      <c r="D1302" s="19"/>
      <c r="E1302" s="19"/>
      <c r="G1302" s="19"/>
    </row>
    <row r="1303" spans="1:7">
      <c r="A1303" s="19"/>
      <c r="B1303" s="19"/>
      <c r="D1303" s="19"/>
      <c r="E1303" s="19"/>
      <c r="G1303" s="19"/>
    </row>
    <row r="1304" spans="1:7">
      <c r="A1304" s="19"/>
      <c r="B1304" s="19"/>
      <c r="D1304" s="19"/>
      <c r="E1304" s="19"/>
      <c r="G1304" s="19"/>
    </row>
    <row r="1305" spans="1:7">
      <c r="A1305" s="19"/>
      <c r="B1305" s="19"/>
      <c r="D1305" s="19"/>
      <c r="E1305" s="19"/>
      <c r="G1305" s="19"/>
    </row>
    <row r="1306" spans="1:7">
      <c r="A1306" s="19"/>
      <c r="B1306" s="19"/>
      <c r="D1306" s="19"/>
      <c r="E1306" s="19"/>
      <c r="G1306" s="19"/>
    </row>
    <row r="1307" spans="1:7">
      <c r="A1307" s="19"/>
      <c r="B1307" s="19"/>
      <c r="D1307" s="19"/>
      <c r="E1307" s="19"/>
      <c r="G1307" s="19"/>
    </row>
    <row r="1308" spans="1:7">
      <c r="A1308" s="19"/>
      <c r="B1308" s="19"/>
      <c r="D1308" s="19"/>
      <c r="E1308" s="19"/>
      <c r="G1308" s="19"/>
    </row>
    <row r="1309" spans="1:7">
      <c r="A1309" s="19"/>
      <c r="B1309" s="19"/>
      <c r="D1309" s="19"/>
      <c r="E1309" s="19"/>
      <c r="G1309" s="19"/>
    </row>
    <row r="1310" spans="1:7">
      <c r="A1310" s="19"/>
      <c r="B1310" s="19"/>
      <c r="D1310" s="19"/>
      <c r="E1310" s="19"/>
      <c r="G1310" s="19"/>
    </row>
    <row r="1311" spans="1:7">
      <c r="A1311" s="19"/>
      <c r="B1311" s="19"/>
      <c r="D1311" s="19"/>
      <c r="E1311" s="19"/>
      <c r="G1311" s="19"/>
    </row>
    <row r="1312" spans="1:7">
      <c r="A1312" s="19"/>
      <c r="B1312" s="19"/>
      <c r="D1312" s="19"/>
      <c r="E1312" s="19"/>
      <c r="G1312" s="19"/>
    </row>
    <row r="1313" spans="1:7">
      <c r="A1313" s="19"/>
      <c r="B1313" s="19"/>
      <c r="D1313" s="19"/>
      <c r="E1313" s="19"/>
      <c r="G1313" s="19"/>
    </row>
    <row r="1314" spans="1:7">
      <c r="A1314" s="19"/>
      <c r="B1314" s="19"/>
      <c r="D1314" s="19"/>
      <c r="E1314" s="19"/>
      <c r="G1314" s="19"/>
    </row>
    <row r="1315" spans="1:7">
      <c r="A1315" s="19"/>
      <c r="B1315" s="19"/>
      <c r="D1315" s="19"/>
      <c r="E1315" s="19"/>
      <c r="G1315" s="19"/>
    </row>
    <row r="1316" spans="1:7">
      <c r="A1316" s="19"/>
      <c r="B1316" s="19"/>
      <c r="D1316" s="19"/>
      <c r="E1316" s="19"/>
      <c r="G1316" s="19"/>
    </row>
    <row r="1317" spans="1:7">
      <c r="A1317" s="19"/>
      <c r="B1317" s="19"/>
      <c r="D1317" s="19"/>
      <c r="E1317" s="19"/>
      <c r="G1317" s="19"/>
    </row>
    <row r="1318" spans="1:7">
      <c r="A1318" s="19"/>
      <c r="B1318" s="19"/>
      <c r="D1318" s="19"/>
      <c r="E1318" s="19"/>
      <c r="G1318" s="19"/>
    </row>
    <row r="1319" spans="1:7">
      <c r="A1319" s="19"/>
      <c r="B1319" s="19"/>
      <c r="D1319" s="19"/>
      <c r="E1319" s="19"/>
      <c r="G1319" s="19"/>
    </row>
    <row r="1320" spans="1:7">
      <c r="A1320" s="19"/>
      <c r="B1320" s="19"/>
      <c r="D1320" s="19"/>
      <c r="E1320" s="19"/>
      <c r="G1320" s="19"/>
    </row>
    <row r="1321" spans="1:7">
      <c r="A1321" s="19"/>
      <c r="B1321" s="19"/>
      <c r="D1321" s="19"/>
      <c r="E1321" s="19"/>
      <c r="G1321" s="19"/>
    </row>
    <row r="1322" spans="1:7">
      <c r="A1322" s="19"/>
      <c r="B1322" s="19"/>
      <c r="D1322" s="19"/>
      <c r="E1322" s="19"/>
      <c r="G1322" s="19"/>
    </row>
    <row r="1323" spans="1:7">
      <c r="A1323" s="19"/>
      <c r="B1323" s="19"/>
      <c r="D1323" s="19"/>
      <c r="E1323" s="19"/>
      <c r="G1323" s="19"/>
    </row>
    <row r="1324" spans="1:7">
      <c r="A1324" s="19"/>
      <c r="B1324" s="19"/>
      <c r="D1324" s="19"/>
      <c r="E1324" s="19"/>
      <c r="G1324" s="19"/>
    </row>
    <row r="1325" spans="1:7">
      <c r="A1325" s="19"/>
      <c r="B1325" s="19"/>
      <c r="D1325" s="19"/>
      <c r="E1325" s="19"/>
      <c r="G1325" s="19"/>
    </row>
    <row r="1326" spans="1:7">
      <c r="A1326" s="19"/>
      <c r="B1326" s="19"/>
      <c r="D1326" s="19"/>
      <c r="E1326" s="19"/>
      <c r="G1326" s="19"/>
    </row>
    <row r="1327" spans="1:7">
      <c r="A1327" s="19"/>
      <c r="B1327" s="19"/>
      <c r="D1327" s="19"/>
      <c r="E1327" s="19"/>
      <c r="G1327" s="19"/>
    </row>
    <row r="1328" spans="1:7">
      <c r="A1328" s="19"/>
      <c r="B1328" s="19"/>
      <c r="D1328" s="19"/>
      <c r="E1328" s="19"/>
      <c r="G1328" s="19"/>
    </row>
    <row r="1329" spans="1:7">
      <c r="A1329" s="19"/>
      <c r="B1329" s="19"/>
      <c r="D1329" s="19"/>
      <c r="E1329" s="19"/>
      <c r="G1329" s="19"/>
    </row>
    <row r="1330" spans="1:7">
      <c r="A1330" s="19"/>
      <c r="B1330" s="19"/>
      <c r="D1330" s="19"/>
      <c r="E1330" s="19"/>
      <c r="G1330" s="19"/>
    </row>
    <row r="1331" spans="1:7">
      <c r="A1331" s="19"/>
      <c r="B1331" s="19"/>
      <c r="D1331" s="19"/>
      <c r="E1331" s="19"/>
      <c r="G1331" s="19"/>
    </row>
    <row r="1332" spans="1:7">
      <c r="A1332" s="19"/>
      <c r="B1332" s="19"/>
      <c r="D1332" s="19"/>
      <c r="E1332" s="19"/>
      <c r="G1332" s="19"/>
    </row>
    <row r="1333" spans="1:7">
      <c r="A1333" s="19"/>
      <c r="B1333" s="19"/>
      <c r="D1333" s="19"/>
      <c r="E1333" s="19"/>
      <c r="G1333" s="19"/>
    </row>
    <row r="1334" spans="1:7">
      <c r="A1334" s="19"/>
      <c r="B1334" s="19"/>
      <c r="D1334" s="19"/>
      <c r="E1334" s="19"/>
      <c r="G1334" s="19"/>
    </row>
    <row r="1335" spans="1:7">
      <c r="A1335" s="19"/>
      <c r="B1335" s="19"/>
      <c r="D1335" s="19"/>
      <c r="E1335" s="19"/>
      <c r="G1335" s="19"/>
    </row>
  </sheetData>
  <autoFilter ref="A1:E1093" xr:uid="{7E76D2F5-2DD0-4BAC-B63F-5665E3E90654}"/>
  <phoneticPr fontId="3"/>
  <conditionalFormatting sqref="A2:E1048576 A1:D1">
    <cfRule type="expression" dxfId="4" priority="5">
      <formula>A1&lt;&gt;""</formula>
    </cfRule>
  </conditionalFormatting>
  <conditionalFormatting sqref="G1:G1048576">
    <cfRule type="expression" dxfId="3" priority="4">
      <formula>G1&lt;&gt;""</formula>
    </cfRule>
  </conditionalFormatting>
  <conditionalFormatting sqref="I1:J1">
    <cfRule type="expression" dxfId="2" priority="3">
      <formula>I1&lt;&gt;""</formula>
    </cfRule>
  </conditionalFormatting>
  <conditionalFormatting sqref="L1:M1">
    <cfRule type="expression" dxfId="1" priority="2">
      <formula>L1&lt;&gt;""</formula>
    </cfRule>
  </conditionalFormatting>
  <conditionalFormatting sqref="E1">
    <cfRule type="expression" dxfId="0" priority="1">
      <formula>E1&lt;&gt;""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C16F2-AA96-4D06-B15A-FB5156DBE590}">
  <sheetPr codeName="Sheet7"/>
  <dimension ref="A1:E17"/>
  <sheetViews>
    <sheetView workbookViewId="0">
      <pane ySplit="1" topLeftCell="A2" activePane="bottomLeft" state="frozen"/>
      <selection pane="bottomLeft" activeCell="A13" sqref="A13:XFD13"/>
      <selection activeCell="C11" sqref="C11"/>
    </sheetView>
  </sheetViews>
  <sheetFormatPr defaultColWidth="9" defaultRowHeight="15.75"/>
  <cols>
    <col min="1" max="1" width="8.5" style="5" bestFit="1" customWidth="1"/>
    <col min="2" max="16384" width="9" style="5"/>
  </cols>
  <sheetData>
    <row r="1" spans="1:5">
      <c r="A1" s="122" t="s">
        <v>1583</v>
      </c>
      <c r="B1" s="122" t="s">
        <v>977</v>
      </c>
      <c r="C1" s="122" t="s">
        <v>1585</v>
      </c>
      <c r="D1" s="122" t="s">
        <v>1651</v>
      </c>
      <c r="E1" s="122" t="s">
        <v>1652</v>
      </c>
    </row>
    <row r="2" spans="1:5">
      <c r="A2" s="114" t="s">
        <v>1590</v>
      </c>
      <c r="B2" s="114"/>
      <c r="C2" s="114" t="s">
        <v>1653</v>
      </c>
      <c r="D2" s="114">
        <v>0</v>
      </c>
      <c r="E2" s="114">
        <v>0.1</v>
      </c>
    </row>
    <row r="3" spans="1:5">
      <c r="A3" s="114" t="s">
        <v>1590</v>
      </c>
      <c r="B3" s="114"/>
      <c r="C3" s="114" t="s">
        <v>47</v>
      </c>
      <c r="D3" s="114">
        <v>0.1</v>
      </c>
      <c r="E3" s="114">
        <v>0.8</v>
      </c>
    </row>
    <row r="4" spans="1:5">
      <c r="A4" s="114" t="s">
        <v>1590</v>
      </c>
      <c r="B4" s="114"/>
      <c r="C4" s="114" t="s">
        <v>1141</v>
      </c>
      <c r="D4" s="114">
        <v>0.8</v>
      </c>
      <c r="E4" s="114">
        <v>1.4</v>
      </c>
    </row>
    <row r="5" spans="1:5">
      <c r="A5" s="114" t="s">
        <v>1590</v>
      </c>
      <c r="B5" s="114"/>
      <c r="C5" s="114" t="s">
        <v>1144</v>
      </c>
      <c r="D5" s="114">
        <v>1.4</v>
      </c>
      <c r="E5" s="114"/>
    </row>
    <row r="6" spans="1:5">
      <c r="A6" s="114" t="s">
        <v>1593</v>
      </c>
      <c r="B6" s="114"/>
      <c r="C6" s="114" t="s">
        <v>1653</v>
      </c>
      <c r="D6" s="114">
        <v>0</v>
      </c>
      <c r="E6" s="114">
        <v>0.2</v>
      </c>
    </row>
    <row r="7" spans="1:5">
      <c r="A7" s="114" t="s">
        <v>1593</v>
      </c>
      <c r="B7" s="114"/>
      <c r="C7" s="114" t="s">
        <v>47</v>
      </c>
      <c r="D7" s="114">
        <v>0.2</v>
      </c>
      <c r="E7" s="114">
        <v>1.6</v>
      </c>
    </row>
    <row r="8" spans="1:5">
      <c r="A8" s="114" t="s">
        <v>1593</v>
      </c>
      <c r="B8" s="114"/>
      <c r="C8" s="114" t="s">
        <v>1141</v>
      </c>
      <c r="D8" s="114">
        <v>1.6</v>
      </c>
      <c r="E8" s="114">
        <v>2.8</v>
      </c>
    </row>
    <row r="9" spans="1:5">
      <c r="A9" s="114" t="s">
        <v>1593</v>
      </c>
      <c r="B9" s="114"/>
      <c r="C9" s="114" t="s">
        <v>1144</v>
      </c>
      <c r="D9" s="114">
        <v>2.8</v>
      </c>
      <c r="E9" s="114"/>
    </row>
    <row r="10" spans="1:5">
      <c r="A10" s="114" t="s">
        <v>1592</v>
      </c>
      <c r="B10" s="114"/>
      <c r="C10" s="114" t="s">
        <v>1653</v>
      </c>
      <c r="D10" s="114">
        <v>0</v>
      </c>
      <c r="E10" s="114">
        <v>0.2</v>
      </c>
    </row>
    <row r="11" spans="1:5">
      <c r="A11" s="114" t="s">
        <v>1592</v>
      </c>
      <c r="B11" s="114"/>
      <c r="C11" s="114" t="s">
        <v>47</v>
      </c>
      <c r="D11" s="114">
        <v>0.2</v>
      </c>
      <c r="E11" s="114">
        <v>1.6</v>
      </c>
    </row>
    <row r="12" spans="1:5">
      <c r="A12" s="114" t="s">
        <v>1592</v>
      </c>
      <c r="B12" s="114"/>
      <c r="C12" s="114" t="s">
        <v>1141</v>
      </c>
      <c r="D12" s="114">
        <v>1.6</v>
      </c>
      <c r="E12" s="114">
        <v>2.8</v>
      </c>
    </row>
    <row r="13" spans="1:5">
      <c r="A13" s="114" t="s">
        <v>1592</v>
      </c>
      <c r="B13" s="114"/>
      <c r="C13" s="114" t="s">
        <v>1144</v>
      </c>
      <c r="D13" s="114">
        <v>2.8</v>
      </c>
      <c r="E13" s="114"/>
    </row>
    <row r="14" spans="1:5">
      <c r="A14" s="114" t="s">
        <v>1597</v>
      </c>
      <c r="B14" s="114" t="s">
        <v>323</v>
      </c>
      <c r="C14" s="114" t="s">
        <v>47</v>
      </c>
      <c r="D14" s="114">
        <v>1</v>
      </c>
      <c r="E14" s="114">
        <v>1.8</v>
      </c>
    </row>
    <row r="15" spans="1:5">
      <c r="A15" s="114" t="s">
        <v>1597</v>
      </c>
      <c r="B15" s="114" t="s">
        <v>323</v>
      </c>
      <c r="C15" s="114" t="s">
        <v>1144</v>
      </c>
      <c r="D15" s="114">
        <v>1.8</v>
      </c>
      <c r="E15" s="114"/>
    </row>
    <row r="16" spans="1:5">
      <c r="A16" s="114" t="s">
        <v>1597</v>
      </c>
      <c r="B16" s="114" t="s">
        <v>1019</v>
      </c>
      <c r="C16" s="114" t="s">
        <v>47</v>
      </c>
      <c r="D16" s="114">
        <v>1</v>
      </c>
      <c r="E16" s="114">
        <v>3</v>
      </c>
    </row>
    <row r="17" spans="1:5">
      <c r="A17" s="114" t="s">
        <v>1597</v>
      </c>
      <c r="B17" s="114" t="s">
        <v>1019</v>
      </c>
      <c r="C17" s="114" t="s">
        <v>1144</v>
      </c>
      <c r="D17" s="114">
        <v>3</v>
      </c>
      <c r="E17" s="114"/>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9A2FE-BAE2-4E9A-994E-1DF068B45DD6}">
  <sheetPr codeName="Sheet2">
    <pageSetUpPr fitToPage="1"/>
  </sheetPr>
  <dimension ref="B1:Z1339"/>
  <sheetViews>
    <sheetView showGridLines="0" zoomScale="70" zoomScaleNormal="70" zoomScaleSheetLayoutView="80" zoomScalePageLayoutView="55" workbookViewId="0">
      <pane ySplit="6" topLeftCell="A7" activePane="bottomLeft" state="frozen"/>
      <selection pane="bottomLeft" activeCell="B2" sqref="B2"/>
    </sheetView>
  </sheetViews>
  <sheetFormatPr defaultColWidth="7.625" defaultRowHeight="15.75"/>
  <cols>
    <col min="1" max="1" width="4.625" style="7" customWidth="1"/>
    <col min="2" max="2" width="12.625" style="7" customWidth="1"/>
    <col min="3" max="3" width="19.25" style="7" customWidth="1"/>
    <col min="4" max="4" width="34.625" style="8" customWidth="1"/>
    <col min="5" max="5" width="17.125" style="7" customWidth="1"/>
    <col min="6" max="6" width="14.625" style="7" customWidth="1"/>
    <col min="7" max="7" width="18.5" style="7" bestFit="1" customWidth="1"/>
    <col min="8" max="8" width="52.625" style="8" customWidth="1"/>
    <col min="9" max="13" width="5.625" style="8" hidden="1" customWidth="1"/>
    <col min="14" max="14" width="8.75" style="7" customWidth="1"/>
    <col min="15" max="15" width="17.25" style="7" customWidth="1"/>
    <col min="16" max="16" width="80.625" style="8" customWidth="1"/>
    <col min="17" max="17" width="12.625" style="9" customWidth="1"/>
    <col min="18" max="23" width="7.625" style="7" hidden="1" customWidth="1"/>
    <col min="24" max="27" width="7.625" style="7"/>
    <col min="28" max="28" width="35.75" style="7" customWidth="1"/>
    <col min="29" max="29" width="21.75" style="7" customWidth="1"/>
    <col min="30" max="16384" width="7.625" style="7"/>
  </cols>
  <sheetData>
    <row r="1" spans="2:26" ht="18" customHeight="1"/>
    <row r="2" spans="2:26" ht="24" customHeight="1">
      <c r="B2" s="10" t="s">
        <v>11</v>
      </c>
      <c r="C2" s="11"/>
      <c r="H2" s="12"/>
      <c r="I2" s="12"/>
      <c r="J2" s="13"/>
      <c r="N2" s="127" t="s">
        <v>12</v>
      </c>
      <c r="O2" s="127"/>
      <c r="P2" s="14"/>
      <c r="Q2" s="15" t="s">
        <v>13</v>
      </c>
    </row>
    <row r="3" spans="2:26" ht="15.75" customHeight="1">
      <c r="C3" s="11"/>
      <c r="E3" s="128"/>
      <c r="F3" s="128"/>
      <c r="G3" s="128"/>
      <c r="H3" s="129"/>
      <c r="I3" s="129"/>
      <c r="J3" s="129"/>
      <c r="K3" s="129"/>
      <c r="L3" s="129"/>
      <c r="M3" s="129"/>
      <c r="N3" s="129"/>
      <c r="O3" s="129"/>
      <c r="P3" s="129"/>
      <c r="Q3" s="129"/>
    </row>
    <row r="5" spans="2:26" ht="16.5">
      <c r="B5" s="125" t="s">
        <v>14</v>
      </c>
      <c r="C5" s="125" t="s">
        <v>15</v>
      </c>
      <c r="D5" s="125" t="s">
        <v>16</v>
      </c>
      <c r="E5" s="125" t="s">
        <v>17</v>
      </c>
      <c r="F5" s="130" t="s">
        <v>18</v>
      </c>
      <c r="G5" s="130"/>
      <c r="H5" s="131" t="s">
        <v>19</v>
      </c>
      <c r="I5" s="16"/>
      <c r="J5" s="16"/>
      <c r="K5" s="16"/>
      <c r="L5" s="16"/>
      <c r="M5" s="16"/>
      <c r="N5" s="125" t="s">
        <v>20</v>
      </c>
      <c r="O5" s="125" t="s">
        <v>21</v>
      </c>
      <c r="P5" s="125" t="s">
        <v>22</v>
      </c>
      <c r="Q5" s="126" t="s">
        <v>23</v>
      </c>
    </row>
    <row r="6" spans="2:26" s="19" customFormat="1" ht="16.5">
      <c r="B6" s="125"/>
      <c r="C6" s="125"/>
      <c r="D6" s="125"/>
      <c r="E6" s="125"/>
      <c r="F6" s="17" t="s">
        <v>24</v>
      </c>
      <c r="G6" s="17" t="s">
        <v>25</v>
      </c>
      <c r="H6" s="132"/>
      <c r="I6" s="18"/>
      <c r="J6" s="18"/>
      <c r="K6" s="18"/>
      <c r="L6" s="18"/>
      <c r="M6" s="18"/>
      <c r="N6" s="125" t="s">
        <v>20</v>
      </c>
      <c r="O6" s="125" t="s">
        <v>21</v>
      </c>
      <c r="P6" s="125" t="s">
        <v>22</v>
      </c>
      <c r="Q6" s="126" t="s">
        <v>22</v>
      </c>
    </row>
    <row r="7" spans="2:26" s="19" customFormat="1">
      <c r="B7" s="19" t="s">
        <v>26</v>
      </c>
      <c r="C7" s="19" t="s">
        <v>27</v>
      </c>
      <c r="D7" s="20" t="s">
        <v>28</v>
      </c>
      <c r="E7" s="19" t="s">
        <v>29</v>
      </c>
      <c r="F7" s="19" t="s">
        <v>30</v>
      </c>
      <c r="G7" s="19" t="s">
        <v>31</v>
      </c>
      <c r="H7" s="20" t="s">
        <v>32</v>
      </c>
      <c r="I7" s="20"/>
      <c r="J7" s="20"/>
      <c r="K7" s="20"/>
      <c r="L7" s="20"/>
      <c r="M7" s="20"/>
      <c r="N7" s="19" t="s">
        <v>33</v>
      </c>
      <c r="O7" s="19" t="s">
        <v>34</v>
      </c>
      <c r="P7" s="20" t="s">
        <v>35</v>
      </c>
      <c r="Q7" s="21"/>
      <c r="R7" s="19" t="s">
        <v>36</v>
      </c>
      <c r="S7" s="19" t="s">
        <v>34</v>
      </c>
      <c r="T7" s="19" t="s">
        <v>37</v>
      </c>
      <c r="U7" s="19">
        <v>1</v>
      </c>
      <c r="V7" s="19">
        <v>0</v>
      </c>
      <c r="W7" s="19">
        <v>0</v>
      </c>
    </row>
    <row r="8" spans="2:26" s="19" customFormat="1">
      <c r="B8" s="19" t="s">
        <v>26</v>
      </c>
      <c r="C8" s="19" t="s">
        <v>27</v>
      </c>
      <c r="D8" s="20" t="s">
        <v>28</v>
      </c>
      <c r="E8" s="19" t="s">
        <v>29</v>
      </c>
      <c r="F8" s="19" t="s">
        <v>30</v>
      </c>
      <c r="G8" s="19" t="s">
        <v>31</v>
      </c>
      <c r="H8" s="20" t="s">
        <v>32</v>
      </c>
      <c r="I8" s="20"/>
      <c r="J8" s="20"/>
      <c r="K8" s="20"/>
      <c r="L8" s="20"/>
      <c r="M8" s="20"/>
      <c r="N8" s="19" t="s">
        <v>38</v>
      </c>
      <c r="O8" s="19" t="s">
        <v>39</v>
      </c>
      <c r="P8" s="20" t="s">
        <v>35</v>
      </c>
      <c r="Q8" s="21"/>
      <c r="R8" s="19" t="s">
        <v>40</v>
      </c>
      <c r="S8" s="19" t="s">
        <v>39</v>
      </c>
      <c r="T8" s="19" t="s">
        <v>37</v>
      </c>
      <c r="U8" s="19">
        <v>1</v>
      </c>
      <c r="V8" s="19">
        <v>0</v>
      </c>
      <c r="W8" s="19">
        <v>0</v>
      </c>
    </row>
    <row r="9" spans="2:26" s="19" customFormat="1">
      <c r="B9" s="19" t="s">
        <v>26</v>
      </c>
      <c r="C9" s="19" t="s">
        <v>27</v>
      </c>
      <c r="D9" s="20" t="s">
        <v>28</v>
      </c>
      <c r="E9" s="19" t="s">
        <v>29</v>
      </c>
      <c r="F9" s="19" t="s">
        <v>30</v>
      </c>
      <c r="G9" s="19" t="s">
        <v>31</v>
      </c>
      <c r="H9" s="20" t="s">
        <v>32</v>
      </c>
      <c r="I9" s="20"/>
      <c r="J9" s="20"/>
      <c r="K9" s="20"/>
      <c r="L9" s="20"/>
      <c r="M9" s="20"/>
      <c r="N9" s="19" t="s">
        <v>41</v>
      </c>
      <c r="O9" s="19" t="s">
        <v>42</v>
      </c>
      <c r="P9" s="20" t="s">
        <v>35</v>
      </c>
      <c r="Q9" s="21"/>
      <c r="R9" s="19" t="s">
        <v>43</v>
      </c>
      <c r="S9" s="19" t="s">
        <v>42</v>
      </c>
      <c r="T9" s="19" t="s">
        <v>37</v>
      </c>
      <c r="U9" s="19">
        <v>1</v>
      </c>
      <c r="V9" s="19">
        <v>0</v>
      </c>
      <c r="W9" s="19">
        <v>0</v>
      </c>
    </row>
    <row r="10" spans="2:26" s="19" customFormat="1">
      <c r="B10" s="19" t="s">
        <v>26</v>
      </c>
      <c r="C10" s="19" t="s">
        <v>27</v>
      </c>
      <c r="D10" s="20" t="s">
        <v>28</v>
      </c>
      <c r="E10" s="19" t="s">
        <v>29</v>
      </c>
      <c r="F10" s="19" t="s">
        <v>30</v>
      </c>
      <c r="G10" s="19" t="s">
        <v>31</v>
      </c>
      <c r="H10" s="20" t="s">
        <v>32</v>
      </c>
      <c r="I10" s="20"/>
      <c r="J10" s="20"/>
      <c r="K10" s="20"/>
      <c r="L10" s="20"/>
      <c r="M10" s="20"/>
      <c r="N10" s="19" t="s">
        <v>44</v>
      </c>
      <c r="O10" s="19" t="s">
        <v>45</v>
      </c>
      <c r="P10" s="20" t="s">
        <v>35</v>
      </c>
      <c r="Q10" s="21"/>
      <c r="R10" s="19" t="s">
        <v>46</v>
      </c>
      <c r="S10" s="19" t="s">
        <v>45</v>
      </c>
      <c r="T10" s="19" t="s">
        <v>37</v>
      </c>
      <c r="U10" s="19">
        <v>1</v>
      </c>
      <c r="V10" s="19">
        <v>0</v>
      </c>
      <c r="W10" s="19">
        <v>0</v>
      </c>
    </row>
    <row r="11" spans="2:26" s="19" customFormat="1">
      <c r="B11" s="19" t="s">
        <v>26</v>
      </c>
      <c r="C11" s="19" t="s">
        <v>27</v>
      </c>
      <c r="D11" s="20" t="s">
        <v>28</v>
      </c>
      <c r="E11" s="19" t="s">
        <v>29</v>
      </c>
      <c r="F11" s="19" t="s">
        <v>47</v>
      </c>
      <c r="G11" s="19" t="s">
        <v>48</v>
      </c>
      <c r="H11" s="20" t="s">
        <v>49</v>
      </c>
      <c r="I11" s="20"/>
      <c r="J11" s="20"/>
      <c r="K11" s="20"/>
      <c r="L11" s="20"/>
      <c r="M11" s="20"/>
      <c r="N11" s="19" t="s">
        <v>33</v>
      </c>
      <c r="O11" s="19" t="s">
        <v>50</v>
      </c>
      <c r="P11" s="20" t="s">
        <v>35</v>
      </c>
      <c r="Q11" s="21"/>
      <c r="R11" s="19" t="s">
        <v>51</v>
      </c>
      <c r="S11" s="19" t="s">
        <v>50</v>
      </c>
      <c r="T11" s="19" t="s">
        <v>37</v>
      </c>
      <c r="U11" s="19">
        <v>1.4</v>
      </c>
      <c r="V11" s="19">
        <v>0</v>
      </c>
      <c r="W11" s="19">
        <v>0</v>
      </c>
    </row>
    <row r="12" spans="2:26" s="19" customFormat="1">
      <c r="B12" s="7" t="s">
        <v>26</v>
      </c>
      <c r="C12" s="19" t="s">
        <v>27</v>
      </c>
      <c r="D12" s="20" t="s">
        <v>28</v>
      </c>
      <c r="E12" s="19" t="s">
        <v>29</v>
      </c>
      <c r="F12" s="19" t="s">
        <v>47</v>
      </c>
      <c r="G12" s="19" t="s">
        <v>48</v>
      </c>
      <c r="H12" s="20" t="s">
        <v>49</v>
      </c>
      <c r="I12" s="20"/>
      <c r="J12" s="20"/>
      <c r="K12" s="20"/>
      <c r="L12" s="20"/>
      <c r="M12" s="20"/>
      <c r="N12" s="19" t="s">
        <v>38</v>
      </c>
      <c r="O12" s="19" t="s">
        <v>52</v>
      </c>
      <c r="P12" s="20" t="s">
        <v>35</v>
      </c>
      <c r="Q12" s="21"/>
      <c r="R12" s="19" t="s">
        <v>53</v>
      </c>
      <c r="S12" s="7" t="s">
        <v>52</v>
      </c>
      <c r="T12" s="7" t="s">
        <v>37</v>
      </c>
      <c r="U12" s="7">
        <v>1.4</v>
      </c>
      <c r="V12" s="7">
        <v>0</v>
      </c>
      <c r="W12" s="7">
        <v>0</v>
      </c>
      <c r="X12" s="7"/>
      <c r="Y12" s="7"/>
      <c r="Z12" s="7"/>
    </row>
    <row r="13" spans="2:26" s="19" customFormat="1">
      <c r="B13" s="7" t="s">
        <v>26</v>
      </c>
      <c r="C13" s="19" t="s">
        <v>27</v>
      </c>
      <c r="D13" s="20" t="s">
        <v>28</v>
      </c>
      <c r="E13" s="19" t="s">
        <v>29</v>
      </c>
      <c r="F13" s="19" t="s">
        <v>47</v>
      </c>
      <c r="G13" s="19" t="s">
        <v>48</v>
      </c>
      <c r="H13" s="20" t="s">
        <v>49</v>
      </c>
      <c r="I13" s="20"/>
      <c r="J13" s="20"/>
      <c r="K13" s="20"/>
      <c r="L13" s="20"/>
      <c r="M13" s="20"/>
      <c r="N13" s="19" t="s">
        <v>41</v>
      </c>
      <c r="O13" s="19" t="s">
        <v>54</v>
      </c>
      <c r="P13" s="20" t="s">
        <v>35</v>
      </c>
      <c r="Q13" s="21"/>
      <c r="R13" s="19" t="s">
        <v>55</v>
      </c>
      <c r="S13" s="7" t="s">
        <v>54</v>
      </c>
      <c r="T13" s="7" t="s">
        <v>37</v>
      </c>
      <c r="U13" s="7">
        <v>1.4</v>
      </c>
      <c r="V13" s="7">
        <v>0</v>
      </c>
      <c r="W13" s="7">
        <v>0</v>
      </c>
      <c r="X13" s="7"/>
      <c r="Y13" s="7"/>
      <c r="Z13" s="7"/>
    </row>
    <row r="14" spans="2:26" s="19" customFormat="1">
      <c r="B14" s="7" t="s">
        <v>26</v>
      </c>
      <c r="C14" s="19" t="s">
        <v>27</v>
      </c>
      <c r="D14" s="20" t="s">
        <v>28</v>
      </c>
      <c r="E14" s="19" t="s">
        <v>29</v>
      </c>
      <c r="F14" s="19" t="s">
        <v>47</v>
      </c>
      <c r="G14" s="19" t="s">
        <v>48</v>
      </c>
      <c r="H14" s="20" t="s">
        <v>49</v>
      </c>
      <c r="I14" s="20"/>
      <c r="J14" s="20"/>
      <c r="K14" s="20"/>
      <c r="L14" s="20"/>
      <c r="M14" s="20"/>
      <c r="N14" s="19" t="s">
        <v>44</v>
      </c>
      <c r="O14" s="19" t="s">
        <v>56</v>
      </c>
      <c r="P14" s="20" t="s">
        <v>35</v>
      </c>
      <c r="Q14" s="21"/>
      <c r="R14" s="19" t="s">
        <v>57</v>
      </c>
      <c r="S14" s="7" t="s">
        <v>56</v>
      </c>
      <c r="T14" s="7" t="s">
        <v>37</v>
      </c>
      <c r="U14" s="7">
        <v>1.4</v>
      </c>
      <c r="V14" s="7">
        <v>0</v>
      </c>
      <c r="W14" s="7">
        <v>0</v>
      </c>
      <c r="X14" s="7"/>
      <c r="Y14" s="7"/>
      <c r="Z14" s="7"/>
    </row>
    <row r="15" spans="2:26" s="19" customFormat="1">
      <c r="B15" s="7" t="s">
        <v>26</v>
      </c>
      <c r="C15" s="19" t="s">
        <v>27</v>
      </c>
      <c r="D15" s="20" t="s">
        <v>28</v>
      </c>
      <c r="E15" s="19" t="s">
        <v>29</v>
      </c>
      <c r="F15" s="19" t="s">
        <v>58</v>
      </c>
      <c r="G15" s="19" t="s">
        <v>59</v>
      </c>
      <c r="H15" s="20" t="s">
        <v>60</v>
      </c>
      <c r="I15" s="20"/>
      <c r="J15" s="20"/>
      <c r="K15" s="20"/>
      <c r="L15" s="20"/>
      <c r="M15" s="20"/>
      <c r="N15" s="19" t="s">
        <v>33</v>
      </c>
      <c r="O15" s="19" t="s">
        <v>61</v>
      </c>
      <c r="P15" s="20" t="s">
        <v>35</v>
      </c>
      <c r="Q15" s="21"/>
      <c r="R15" s="19" t="s">
        <v>62</v>
      </c>
      <c r="S15" s="7" t="s">
        <v>61</v>
      </c>
      <c r="T15" s="7" t="s">
        <v>37</v>
      </c>
      <c r="U15" s="7">
        <v>2.6</v>
      </c>
      <c r="V15" s="7">
        <v>0</v>
      </c>
      <c r="W15" s="7">
        <v>0</v>
      </c>
      <c r="X15" s="7"/>
      <c r="Y15" s="7"/>
      <c r="Z15" s="7"/>
    </row>
    <row r="16" spans="2:26">
      <c r="B16" s="7" t="s">
        <v>26</v>
      </c>
      <c r="C16" s="19" t="s">
        <v>27</v>
      </c>
      <c r="D16" s="20" t="s">
        <v>28</v>
      </c>
      <c r="E16" s="19" t="s">
        <v>29</v>
      </c>
      <c r="F16" s="19" t="s">
        <v>58</v>
      </c>
      <c r="G16" s="19" t="s">
        <v>59</v>
      </c>
      <c r="H16" s="20" t="s">
        <v>60</v>
      </c>
      <c r="I16" s="20"/>
      <c r="J16" s="20"/>
      <c r="K16" s="20"/>
      <c r="L16" s="20"/>
      <c r="M16" s="20"/>
      <c r="N16" s="19" t="s">
        <v>38</v>
      </c>
      <c r="O16" s="19" t="s">
        <v>63</v>
      </c>
      <c r="P16" s="20" t="s">
        <v>35</v>
      </c>
      <c r="Q16" s="21"/>
      <c r="R16" s="19" t="s">
        <v>64</v>
      </c>
      <c r="S16" s="7" t="s">
        <v>63</v>
      </c>
      <c r="T16" s="7" t="s">
        <v>37</v>
      </c>
      <c r="U16" s="7">
        <v>2.6</v>
      </c>
      <c r="V16" s="7">
        <v>0</v>
      </c>
      <c r="W16" s="7">
        <v>0</v>
      </c>
    </row>
    <row r="17" spans="2:26">
      <c r="B17" s="7" t="s">
        <v>26</v>
      </c>
      <c r="C17" s="19" t="s">
        <v>27</v>
      </c>
      <c r="D17" s="20" t="s">
        <v>28</v>
      </c>
      <c r="E17" s="19" t="s">
        <v>29</v>
      </c>
      <c r="F17" s="19" t="s">
        <v>58</v>
      </c>
      <c r="G17" s="19" t="s">
        <v>59</v>
      </c>
      <c r="H17" s="20" t="s">
        <v>60</v>
      </c>
      <c r="I17" s="20"/>
      <c r="J17" s="20"/>
      <c r="K17" s="20"/>
      <c r="L17" s="20"/>
      <c r="M17" s="20"/>
      <c r="N17" s="19" t="s">
        <v>41</v>
      </c>
      <c r="O17" s="19" t="s">
        <v>65</v>
      </c>
      <c r="P17" s="20" t="s">
        <v>35</v>
      </c>
      <c r="Q17" s="21"/>
      <c r="R17" s="19" t="s">
        <v>66</v>
      </c>
      <c r="S17" s="7" t="s">
        <v>65</v>
      </c>
      <c r="T17" s="7" t="s">
        <v>37</v>
      </c>
      <c r="U17" s="7">
        <v>2.6</v>
      </c>
      <c r="V17" s="7">
        <v>0</v>
      </c>
      <c r="W17" s="7">
        <v>0</v>
      </c>
    </row>
    <row r="18" spans="2:26">
      <c r="B18" s="7" t="s">
        <v>26</v>
      </c>
      <c r="C18" s="19" t="s">
        <v>27</v>
      </c>
      <c r="D18" s="20" t="s">
        <v>28</v>
      </c>
      <c r="E18" s="19" t="s">
        <v>29</v>
      </c>
      <c r="F18" s="19" t="s">
        <v>58</v>
      </c>
      <c r="G18" s="19" t="s">
        <v>59</v>
      </c>
      <c r="H18" s="20" t="s">
        <v>60</v>
      </c>
      <c r="I18" s="20"/>
      <c r="J18" s="20"/>
      <c r="K18" s="20"/>
      <c r="L18" s="20"/>
      <c r="M18" s="20"/>
      <c r="N18" s="19" t="s">
        <v>44</v>
      </c>
      <c r="O18" s="19" t="s">
        <v>67</v>
      </c>
      <c r="P18" s="20" t="s">
        <v>35</v>
      </c>
      <c r="Q18" s="21"/>
      <c r="R18" s="19" t="s">
        <v>68</v>
      </c>
      <c r="S18" s="7" t="s">
        <v>67</v>
      </c>
      <c r="T18" s="7" t="s">
        <v>37</v>
      </c>
      <c r="U18" s="7">
        <v>2.6</v>
      </c>
      <c r="V18" s="7">
        <v>0</v>
      </c>
      <c r="W18" s="7">
        <v>0</v>
      </c>
    </row>
    <row r="19" spans="2:26">
      <c r="B19" s="7" t="s">
        <v>26</v>
      </c>
      <c r="C19" s="19" t="s">
        <v>27</v>
      </c>
      <c r="D19" s="20" t="s">
        <v>69</v>
      </c>
      <c r="E19" s="19" t="s">
        <v>70</v>
      </c>
      <c r="F19" s="19" t="s">
        <v>47</v>
      </c>
      <c r="G19" s="19" t="s">
        <v>48</v>
      </c>
      <c r="H19" s="20" t="s">
        <v>49</v>
      </c>
      <c r="I19" s="20"/>
      <c r="J19" s="20"/>
      <c r="K19" s="20"/>
      <c r="L19" s="20"/>
      <c r="M19" s="20"/>
      <c r="N19" s="19" t="s">
        <v>33</v>
      </c>
      <c r="O19" s="19" t="s">
        <v>71</v>
      </c>
      <c r="P19" s="20"/>
      <c r="Q19" s="21"/>
      <c r="R19" s="19" t="s">
        <v>72</v>
      </c>
      <c r="S19" s="7" t="s">
        <v>71</v>
      </c>
      <c r="T19" s="7" t="s">
        <v>73</v>
      </c>
      <c r="U19" s="7">
        <v>1.4</v>
      </c>
      <c r="V19" s="7">
        <v>0</v>
      </c>
      <c r="W19" s="7">
        <v>0</v>
      </c>
    </row>
    <row r="20" spans="2:26">
      <c r="B20" s="7" t="s">
        <v>26</v>
      </c>
      <c r="C20" s="19" t="s">
        <v>27</v>
      </c>
      <c r="D20" s="20" t="s">
        <v>69</v>
      </c>
      <c r="E20" s="19" t="s">
        <v>70</v>
      </c>
      <c r="F20" s="19" t="s">
        <v>47</v>
      </c>
      <c r="G20" s="19" t="s">
        <v>48</v>
      </c>
      <c r="H20" s="20" t="s">
        <v>49</v>
      </c>
      <c r="I20" s="20"/>
      <c r="J20" s="20"/>
      <c r="K20" s="20"/>
      <c r="L20" s="20"/>
      <c r="M20" s="20"/>
      <c r="N20" s="19" t="s">
        <v>38</v>
      </c>
      <c r="O20" s="19" t="s">
        <v>74</v>
      </c>
      <c r="P20" s="20"/>
      <c r="Q20" s="21"/>
      <c r="R20" s="19" t="s">
        <v>75</v>
      </c>
      <c r="S20" s="7" t="s">
        <v>74</v>
      </c>
      <c r="T20" s="7" t="s">
        <v>73</v>
      </c>
      <c r="U20" s="7">
        <v>1.4</v>
      </c>
      <c r="V20" s="7">
        <v>0</v>
      </c>
      <c r="W20" s="7">
        <v>0</v>
      </c>
    </row>
    <row r="21" spans="2:26">
      <c r="B21" s="7" t="s">
        <v>26</v>
      </c>
      <c r="C21" s="19" t="s">
        <v>27</v>
      </c>
      <c r="D21" s="20" t="s">
        <v>69</v>
      </c>
      <c r="E21" s="19" t="s">
        <v>70</v>
      </c>
      <c r="F21" s="19" t="s">
        <v>47</v>
      </c>
      <c r="G21" s="19" t="s">
        <v>48</v>
      </c>
      <c r="H21" s="20" t="s">
        <v>49</v>
      </c>
      <c r="I21" s="20"/>
      <c r="J21" s="20"/>
      <c r="K21" s="20"/>
      <c r="L21" s="20"/>
      <c r="M21" s="20"/>
      <c r="N21" s="19" t="s">
        <v>41</v>
      </c>
      <c r="O21" s="19" t="s">
        <v>76</v>
      </c>
      <c r="P21" s="20"/>
      <c r="Q21" s="21"/>
      <c r="R21" s="19" t="s">
        <v>77</v>
      </c>
      <c r="S21" s="7" t="s">
        <v>76</v>
      </c>
      <c r="T21" s="7" t="s">
        <v>73</v>
      </c>
      <c r="U21" s="7">
        <v>1.4</v>
      </c>
      <c r="V21" s="7">
        <v>0</v>
      </c>
      <c r="W21" s="7">
        <v>0</v>
      </c>
    </row>
    <row r="22" spans="2:26">
      <c r="B22" s="7" t="s">
        <v>26</v>
      </c>
      <c r="C22" s="19" t="s">
        <v>27</v>
      </c>
      <c r="D22" s="20" t="s">
        <v>69</v>
      </c>
      <c r="E22" s="19" t="s">
        <v>70</v>
      </c>
      <c r="F22" s="19" t="s">
        <v>47</v>
      </c>
      <c r="G22" s="19" t="s">
        <v>48</v>
      </c>
      <c r="H22" s="20" t="s">
        <v>49</v>
      </c>
      <c r="I22" s="20"/>
      <c r="J22" s="20"/>
      <c r="K22" s="20"/>
      <c r="L22" s="20"/>
      <c r="M22" s="20"/>
      <c r="N22" s="19" t="s">
        <v>44</v>
      </c>
      <c r="O22" s="19" t="s">
        <v>78</v>
      </c>
      <c r="P22" s="20"/>
      <c r="Q22" s="21"/>
      <c r="R22" s="19" t="s">
        <v>79</v>
      </c>
      <c r="S22" s="7" t="s">
        <v>78</v>
      </c>
      <c r="T22" s="7" t="s">
        <v>73</v>
      </c>
      <c r="U22" s="7">
        <v>1.4</v>
      </c>
      <c r="V22" s="7">
        <v>0</v>
      </c>
      <c r="W22" s="7">
        <v>0</v>
      </c>
    </row>
    <row r="23" spans="2:26">
      <c r="B23" s="7" t="s">
        <v>26</v>
      </c>
      <c r="C23" s="19" t="s">
        <v>27</v>
      </c>
      <c r="D23" s="20" t="s">
        <v>69</v>
      </c>
      <c r="E23" s="19" t="s">
        <v>70</v>
      </c>
      <c r="F23" s="19" t="s">
        <v>58</v>
      </c>
      <c r="G23" s="19" t="s">
        <v>59</v>
      </c>
      <c r="H23" s="20" t="s">
        <v>60</v>
      </c>
      <c r="I23" s="20"/>
      <c r="J23" s="20"/>
      <c r="K23" s="20"/>
      <c r="L23" s="20"/>
      <c r="M23" s="20"/>
      <c r="N23" s="19" t="s">
        <v>33</v>
      </c>
      <c r="O23" s="19" t="s">
        <v>80</v>
      </c>
      <c r="P23" s="20"/>
      <c r="Q23" s="21"/>
      <c r="R23" s="19" t="s">
        <v>81</v>
      </c>
      <c r="S23" s="7" t="s">
        <v>80</v>
      </c>
      <c r="T23" s="7" t="s">
        <v>73</v>
      </c>
      <c r="U23" s="7">
        <v>2.6</v>
      </c>
      <c r="V23" s="7">
        <v>0</v>
      </c>
      <c r="W23" s="7">
        <v>0</v>
      </c>
    </row>
    <row r="24" spans="2:26">
      <c r="B24" s="7" t="s">
        <v>26</v>
      </c>
      <c r="C24" s="19" t="s">
        <v>27</v>
      </c>
      <c r="D24" s="20" t="s">
        <v>69</v>
      </c>
      <c r="E24" s="19" t="s">
        <v>70</v>
      </c>
      <c r="F24" s="19" t="s">
        <v>58</v>
      </c>
      <c r="G24" s="19" t="s">
        <v>59</v>
      </c>
      <c r="H24" s="20" t="s">
        <v>60</v>
      </c>
      <c r="I24" s="20"/>
      <c r="J24" s="20"/>
      <c r="K24" s="20"/>
      <c r="L24" s="20"/>
      <c r="M24" s="20"/>
      <c r="N24" s="19" t="s">
        <v>38</v>
      </c>
      <c r="O24" s="19" t="s">
        <v>82</v>
      </c>
      <c r="P24" s="20"/>
      <c r="Q24" s="21"/>
      <c r="R24" s="19" t="s">
        <v>83</v>
      </c>
      <c r="S24" s="7" t="s">
        <v>82</v>
      </c>
      <c r="T24" s="7" t="s">
        <v>73</v>
      </c>
      <c r="U24" s="7">
        <v>2.6</v>
      </c>
      <c r="V24" s="7">
        <v>0</v>
      </c>
      <c r="W24" s="7">
        <v>0</v>
      </c>
    </row>
    <row r="25" spans="2:26">
      <c r="B25" s="7" t="s">
        <v>26</v>
      </c>
      <c r="C25" s="19" t="s">
        <v>27</v>
      </c>
      <c r="D25" s="20" t="s">
        <v>69</v>
      </c>
      <c r="E25" s="19" t="s">
        <v>70</v>
      </c>
      <c r="F25" s="19" t="s">
        <v>58</v>
      </c>
      <c r="G25" s="19" t="s">
        <v>59</v>
      </c>
      <c r="H25" s="20" t="s">
        <v>60</v>
      </c>
      <c r="I25" s="20"/>
      <c r="J25" s="20"/>
      <c r="K25" s="20"/>
      <c r="L25" s="20"/>
      <c r="M25" s="20"/>
      <c r="N25" s="19" t="s">
        <v>41</v>
      </c>
      <c r="O25" s="19" t="s">
        <v>84</v>
      </c>
      <c r="P25" s="20"/>
      <c r="Q25" s="21"/>
      <c r="R25" s="19" t="s">
        <v>85</v>
      </c>
      <c r="S25" s="7" t="s">
        <v>84</v>
      </c>
      <c r="T25" s="7" t="s">
        <v>73</v>
      </c>
      <c r="U25" s="7">
        <v>2.6</v>
      </c>
      <c r="V25" s="7">
        <v>0</v>
      </c>
      <c r="W25" s="7">
        <v>0</v>
      </c>
    </row>
    <row r="26" spans="2:26">
      <c r="B26" s="7" t="s">
        <v>26</v>
      </c>
      <c r="C26" s="19" t="s">
        <v>27</v>
      </c>
      <c r="D26" s="20" t="s">
        <v>69</v>
      </c>
      <c r="E26" s="19" t="s">
        <v>70</v>
      </c>
      <c r="F26" s="19" t="s">
        <v>58</v>
      </c>
      <c r="G26" s="19" t="s">
        <v>59</v>
      </c>
      <c r="H26" s="20" t="s">
        <v>60</v>
      </c>
      <c r="I26" s="20"/>
      <c r="J26" s="20"/>
      <c r="K26" s="20"/>
      <c r="L26" s="20"/>
      <c r="M26" s="20"/>
      <c r="N26" s="19" t="s">
        <v>44</v>
      </c>
      <c r="O26" s="19" t="s">
        <v>86</v>
      </c>
      <c r="P26" s="20"/>
      <c r="Q26" s="21"/>
      <c r="R26" s="19" t="s">
        <v>87</v>
      </c>
      <c r="S26" s="7" t="s">
        <v>86</v>
      </c>
      <c r="T26" s="7" t="s">
        <v>73</v>
      </c>
      <c r="U26" s="7">
        <v>2.6</v>
      </c>
      <c r="V26" s="7">
        <v>0</v>
      </c>
      <c r="W26" s="7">
        <v>0</v>
      </c>
    </row>
    <row r="27" spans="2:26">
      <c r="B27" s="19" t="s">
        <v>26</v>
      </c>
      <c r="C27" s="19" t="s">
        <v>27</v>
      </c>
      <c r="D27" s="20" t="s">
        <v>69</v>
      </c>
      <c r="E27" s="19" t="s">
        <v>88</v>
      </c>
      <c r="F27" s="19" t="s">
        <v>30</v>
      </c>
      <c r="G27" s="19" t="s">
        <v>31</v>
      </c>
      <c r="H27" s="20" t="s">
        <v>32</v>
      </c>
      <c r="I27" s="20"/>
      <c r="J27" s="20"/>
      <c r="K27" s="20"/>
      <c r="L27" s="20"/>
      <c r="M27" s="20"/>
      <c r="N27" s="19" t="s">
        <v>33</v>
      </c>
      <c r="O27" s="19" t="s">
        <v>89</v>
      </c>
      <c r="P27" s="20"/>
      <c r="Q27" s="21"/>
      <c r="R27" s="19" t="s">
        <v>90</v>
      </c>
      <c r="S27" s="19" t="s">
        <v>89</v>
      </c>
      <c r="T27" s="19" t="s">
        <v>91</v>
      </c>
      <c r="U27" s="19">
        <v>1</v>
      </c>
      <c r="V27" s="19">
        <v>0</v>
      </c>
      <c r="W27" s="19">
        <v>0</v>
      </c>
      <c r="X27" s="19"/>
      <c r="Y27" s="19"/>
      <c r="Z27" s="19"/>
    </row>
    <row r="28" spans="2:26">
      <c r="B28" s="19" t="s">
        <v>26</v>
      </c>
      <c r="C28" s="19" t="s">
        <v>27</v>
      </c>
      <c r="D28" s="20" t="s">
        <v>69</v>
      </c>
      <c r="E28" s="19" t="s">
        <v>88</v>
      </c>
      <c r="F28" s="19" t="s">
        <v>30</v>
      </c>
      <c r="G28" s="19" t="s">
        <v>31</v>
      </c>
      <c r="H28" s="20" t="s">
        <v>32</v>
      </c>
      <c r="I28" s="20"/>
      <c r="J28" s="20"/>
      <c r="K28" s="20"/>
      <c r="L28" s="20"/>
      <c r="M28" s="20"/>
      <c r="N28" s="19" t="s">
        <v>38</v>
      </c>
      <c r="O28" s="19" t="s">
        <v>92</v>
      </c>
      <c r="P28" s="20"/>
      <c r="Q28" s="21"/>
      <c r="R28" s="19" t="s">
        <v>93</v>
      </c>
      <c r="S28" s="19" t="s">
        <v>92</v>
      </c>
      <c r="T28" s="19" t="s">
        <v>91</v>
      </c>
      <c r="U28" s="19">
        <v>1</v>
      </c>
      <c r="V28" s="19">
        <v>0</v>
      </c>
      <c r="W28" s="19">
        <v>0</v>
      </c>
      <c r="X28" s="19"/>
      <c r="Y28" s="19"/>
      <c r="Z28" s="19"/>
    </row>
    <row r="29" spans="2:26">
      <c r="B29" s="19" t="s">
        <v>26</v>
      </c>
      <c r="C29" s="19" t="s">
        <v>27</v>
      </c>
      <c r="D29" s="20" t="s">
        <v>69</v>
      </c>
      <c r="E29" s="19" t="s">
        <v>88</v>
      </c>
      <c r="F29" s="19" t="s">
        <v>30</v>
      </c>
      <c r="G29" s="19" t="s">
        <v>31</v>
      </c>
      <c r="H29" s="20" t="s">
        <v>32</v>
      </c>
      <c r="I29" s="20"/>
      <c r="J29" s="20"/>
      <c r="K29" s="20"/>
      <c r="L29" s="20"/>
      <c r="M29" s="20"/>
      <c r="N29" s="19" t="s">
        <v>41</v>
      </c>
      <c r="O29" s="19" t="s">
        <v>94</v>
      </c>
      <c r="P29" s="20"/>
      <c r="Q29" s="21"/>
      <c r="R29" s="19" t="s">
        <v>95</v>
      </c>
      <c r="S29" s="19" t="s">
        <v>94</v>
      </c>
      <c r="T29" s="19" t="s">
        <v>91</v>
      </c>
      <c r="U29" s="19">
        <v>1</v>
      </c>
      <c r="V29" s="19">
        <v>0</v>
      </c>
      <c r="W29" s="19">
        <v>0</v>
      </c>
      <c r="X29" s="19"/>
      <c r="Y29" s="19"/>
      <c r="Z29" s="19"/>
    </row>
    <row r="30" spans="2:26">
      <c r="B30" s="19" t="s">
        <v>26</v>
      </c>
      <c r="C30" s="19" t="s">
        <v>27</v>
      </c>
      <c r="D30" s="20" t="s">
        <v>69</v>
      </c>
      <c r="E30" s="19" t="s">
        <v>88</v>
      </c>
      <c r="F30" s="19" t="s">
        <v>30</v>
      </c>
      <c r="G30" s="19" t="s">
        <v>31</v>
      </c>
      <c r="H30" s="20" t="s">
        <v>32</v>
      </c>
      <c r="I30" s="20"/>
      <c r="J30" s="20"/>
      <c r="K30" s="20"/>
      <c r="L30" s="20"/>
      <c r="M30" s="20"/>
      <c r="N30" s="19" t="s">
        <v>44</v>
      </c>
      <c r="O30" s="19" t="s">
        <v>96</v>
      </c>
      <c r="P30" s="20"/>
      <c r="Q30" s="21"/>
      <c r="R30" s="19" t="s">
        <v>97</v>
      </c>
      <c r="S30" s="19" t="s">
        <v>96</v>
      </c>
      <c r="T30" s="19" t="s">
        <v>91</v>
      </c>
      <c r="U30" s="19">
        <v>1</v>
      </c>
      <c r="V30" s="19">
        <v>0</v>
      </c>
      <c r="W30" s="19">
        <v>0</v>
      </c>
      <c r="X30" s="19"/>
      <c r="Y30" s="19"/>
      <c r="Z30" s="19"/>
    </row>
    <row r="31" spans="2:26">
      <c r="B31" s="7" t="s">
        <v>26</v>
      </c>
      <c r="C31" s="19" t="s">
        <v>27</v>
      </c>
      <c r="D31" s="20" t="s">
        <v>69</v>
      </c>
      <c r="E31" s="19" t="s">
        <v>88</v>
      </c>
      <c r="F31" s="19" t="s">
        <v>47</v>
      </c>
      <c r="G31" s="19" t="s">
        <v>48</v>
      </c>
      <c r="H31" s="20" t="s">
        <v>49</v>
      </c>
      <c r="I31" s="20"/>
      <c r="J31" s="20"/>
      <c r="K31" s="20"/>
      <c r="L31" s="20"/>
      <c r="M31" s="20"/>
      <c r="N31" s="19" t="s">
        <v>33</v>
      </c>
      <c r="O31" s="19" t="s">
        <v>98</v>
      </c>
      <c r="P31" s="20"/>
      <c r="Q31" s="21"/>
      <c r="R31" s="19" t="s">
        <v>99</v>
      </c>
      <c r="S31" s="7" t="s">
        <v>98</v>
      </c>
      <c r="T31" s="7" t="s">
        <v>91</v>
      </c>
      <c r="U31" s="7">
        <v>1.4</v>
      </c>
      <c r="V31" s="7">
        <v>0</v>
      </c>
      <c r="W31" s="7">
        <v>0</v>
      </c>
    </row>
    <row r="32" spans="2:26">
      <c r="B32" s="7" t="s">
        <v>26</v>
      </c>
      <c r="C32" s="19" t="s">
        <v>27</v>
      </c>
      <c r="D32" s="20" t="s">
        <v>69</v>
      </c>
      <c r="E32" s="19" t="s">
        <v>88</v>
      </c>
      <c r="F32" s="19" t="s">
        <v>47</v>
      </c>
      <c r="G32" s="19" t="s">
        <v>48</v>
      </c>
      <c r="H32" s="20" t="s">
        <v>49</v>
      </c>
      <c r="I32" s="20"/>
      <c r="J32" s="20"/>
      <c r="K32" s="20"/>
      <c r="L32" s="20"/>
      <c r="M32" s="20"/>
      <c r="N32" s="19" t="s">
        <v>38</v>
      </c>
      <c r="O32" s="19" t="s">
        <v>100</v>
      </c>
      <c r="P32" s="20"/>
      <c r="Q32" s="21"/>
      <c r="R32" s="19" t="s">
        <v>101</v>
      </c>
      <c r="S32" s="7" t="s">
        <v>100</v>
      </c>
      <c r="T32" s="7" t="s">
        <v>91</v>
      </c>
      <c r="U32" s="7">
        <v>1.4</v>
      </c>
      <c r="V32" s="7">
        <v>0</v>
      </c>
      <c r="W32" s="7">
        <v>0</v>
      </c>
    </row>
    <row r="33" spans="2:23">
      <c r="B33" s="7" t="s">
        <v>26</v>
      </c>
      <c r="C33" s="19" t="s">
        <v>27</v>
      </c>
      <c r="D33" s="20" t="s">
        <v>69</v>
      </c>
      <c r="E33" s="19" t="s">
        <v>88</v>
      </c>
      <c r="F33" s="19" t="s">
        <v>47</v>
      </c>
      <c r="G33" s="19" t="s">
        <v>48</v>
      </c>
      <c r="H33" s="20" t="s">
        <v>49</v>
      </c>
      <c r="I33" s="20"/>
      <c r="J33" s="20"/>
      <c r="K33" s="20"/>
      <c r="L33" s="20"/>
      <c r="M33" s="20"/>
      <c r="N33" s="19" t="s">
        <v>41</v>
      </c>
      <c r="O33" s="19" t="s">
        <v>102</v>
      </c>
      <c r="P33" s="20"/>
      <c r="Q33" s="21"/>
      <c r="R33" s="19" t="s">
        <v>103</v>
      </c>
      <c r="S33" s="7" t="s">
        <v>102</v>
      </c>
      <c r="T33" s="7" t="s">
        <v>91</v>
      </c>
      <c r="U33" s="7">
        <v>1.4</v>
      </c>
      <c r="V33" s="7">
        <v>0</v>
      </c>
      <c r="W33" s="7">
        <v>0</v>
      </c>
    </row>
    <row r="34" spans="2:23">
      <c r="B34" s="7" t="s">
        <v>26</v>
      </c>
      <c r="C34" s="19" t="s">
        <v>27</v>
      </c>
      <c r="D34" s="20" t="s">
        <v>69</v>
      </c>
      <c r="E34" s="19" t="s">
        <v>88</v>
      </c>
      <c r="F34" s="19" t="s">
        <v>47</v>
      </c>
      <c r="G34" s="19" t="s">
        <v>48</v>
      </c>
      <c r="H34" s="20" t="s">
        <v>49</v>
      </c>
      <c r="I34" s="20"/>
      <c r="J34" s="20"/>
      <c r="K34" s="20"/>
      <c r="L34" s="20"/>
      <c r="M34" s="20"/>
      <c r="N34" s="19" t="s">
        <v>44</v>
      </c>
      <c r="O34" s="19" t="s">
        <v>104</v>
      </c>
      <c r="P34" s="20"/>
      <c r="Q34" s="21"/>
      <c r="R34" s="19" t="s">
        <v>105</v>
      </c>
      <c r="S34" s="7" t="s">
        <v>104</v>
      </c>
      <c r="T34" s="7" t="s">
        <v>91</v>
      </c>
      <c r="U34" s="7">
        <v>1.4</v>
      </c>
      <c r="V34" s="7">
        <v>0</v>
      </c>
      <c r="W34" s="7">
        <v>0</v>
      </c>
    </row>
    <row r="35" spans="2:23">
      <c r="B35" s="7" t="s">
        <v>26</v>
      </c>
      <c r="C35" s="19" t="s">
        <v>27</v>
      </c>
      <c r="D35" s="20" t="s">
        <v>69</v>
      </c>
      <c r="E35" s="19" t="s">
        <v>88</v>
      </c>
      <c r="F35" s="19" t="s">
        <v>58</v>
      </c>
      <c r="G35" s="19" t="s">
        <v>59</v>
      </c>
      <c r="H35" s="20" t="s">
        <v>60</v>
      </c>
      <c r="I35" s="20"/>
      <c r="J35" s="20"/>
      <c r="K35" s="20"/>
      <c r="L35" s="20"/>
      <c r="M35" s="20"/>
      <c r="N35" s="19" t="s">
        <v>33</v>
      </c>
      <c r="O35" s="19" t="s">
        <v>106</v>
      </c>
      <c r="P35" s="20"/>
      <c r="Q35" s="21"/>
      <c r="R35" s="19" t="s">
        <v>107</v>
      </c>
      <c r="S35" s="7" t="s">
        <v>106</v>
      </c>
      <c r="T35" s="7" t="s">
        <v>91</v>
      </c>
      <c r="U35" s="7">
        <v>2.6</v>
      </c>
      <c r="V35" s="7">
        <v>0</v>
      </c>
      <c r="W35" s="7">
        <v>0</v>
      </c>
    </row>
    <row r="36" spans="2:23">
      <c r="B36" s="7" t="s">
        <v>26</v>
      </c>
      <c r="C36" s="19" t="s">
        <v>27</v>
      </c>
      <c r="D36" s="20" t="s">
        <v>69</v>
      </c>
      <c r="E36" s="19" t="s">
        <v>88</v>
      </c>
      <c r="F36" s="19" t="s">
        <v>58</v>
      </c>
      <c r="G36" s="19" t="s">
        <v>59</v>
      </c>
      <c r="H36" s="20" t="s">
        <v>60</v>
      </c>
      <c r="I36" s="20"/>
      <c r="J36" s="20"/>
      <c r="K36" s="20"/>
      <c r="L36" s="20"/>
      <c r="M36" s="20"/>
      <c r="N36" s="19" t="s">
        <v>38</v>
      </c>
      <c r="O36" s="19" t="s">
        <v>108</v>
      </c>
      <c r="P36" s="20"/>
      <c r="Q36" s="21"/>
      <c r="R36" s="19" t="s">
        <v>109</v>
      </c>
      <c r="S36" s="7" t="s">
        <v>108</v>
      </c>
      <c r="T36" s="7" t="s">
        <v>91</v>
      </c>
      <c r="U36" s="7">
        <v>2.6</v>
      </c>
      <c r="V36" s="7">
        <v>0</v>
      </c>
      <c r="W36" s="7">
        <v>0</v>
      </c>
    </row>
    <row r="37" spans="2:23">
      <c r="B37" s="7" t="s">
        <v>26</v>
      </c>
      <c r="C37" s="19" t="s">
        <v>27</v>
      </c>
      <c r="D37" s="20" t="s">
        <v>69</v>
      </c>
      <c r="E37" s="19" t="s">
        <v>88</v>
      </c>
      <c r="F37" s="19" t="s">
        <v>58</v>
      </c>
      <c r="G37" s="19" t="s">
        <v>59</v>
      </c>
      <c r="H37" s="20" t="s">
        <v>60</v>
      </c>
      <c r="I37" s="20"/>
      <c r="J37" s="20"/>
      <c r="K37" s="20"/>
      <c r="L37" s="20"/>
      <c r="M37" s="20"/>
      <c r="N37" s="19" t="s">
        <v>41</v>
      </c>
      <c r="O37" s="19" t="s">
        <v>110</v>
      </c>
      <c r="P37" s="20"/>
      <c r="Q37" s="21"/>
      <c r="R37" s="19" t="s">
        <v>111</v>
      </c>
      <c r="S37" s="7" t="s">
        <v>110</v>
      </c>
      <c r="T37" s="7" t="s">
        <v>91</v>
      </c>
      <c r="U37" s="7">
        <v>2.6</v>
      </c>
      <c r="V37" s="7">
        <v>0</v>
      </c>
      <c r="W37" s="7">
        <v>0</v>
      </c>
    </row>
    <row r="38" spans="2:23">
      <c r="B38" s="7" t="s">
        <v>26</v>
      </c>
      <c r="C38" s="19" t="s">
        <v>27</v>
      </c>
      <c r="D38" s="20" t="s">
        <v>69</v>
      </c>
      <c r="E38" s="19" t="s">
        <v>88</v>
      </c>
      <c r="F38" s="19" t="s">
        <v>58</v>
      </c>
      <c r="G38" s="19" t="s">
        <v>59</v>
      </c>
      <c r="H38" s="20" t="s">
        <v>60</v>
      </c>
      <c r="I38" s="20"/>
      <c r="J38" s="20"/>
      <c r="K38" s="20"/>
      <c r="L38" s="20"/>
      <c r="M38" s="20"/>
      <c r="N38" s="19" t="s">
        <v>44</v>
      </c>
      <c r="O38" s="19" t="s">
        <v>112</v>
      </c>
      <c r="P38" s="20"/>
      <c r="Q38" s="21"/>
      <c r="R38" s="19" t="s">
        <v>113</v>
      </c>
      <c r="S38" s="7" t="s">
        <v>112</v>
      </c>
      <c r="T38" s="7" t="s">
        <v>91</v>
      </c>
      <c r="U38" s="7">
        <v>2.6</v>
      </c>
      <c r="V38" s="7">
        <v>0</v>
      </c>
      <c r="W38" s="7">
        <v>0</v>
      </c>
    </row>
    <row r="39" spans="2:23">
      <c r="B39" s="7" t="s">
        <v>26</v>
      </c>
      <c r="C39" s="19" t="s">
        <v>27</v>
      </c>
      <c r="D39" s="20" t="s">
        <v>114</v>
      </c>
      <c r="E39" s="19" t="s">
        <v>70</v>
      </c>
      <c r="F39" s="19" t="s">
        <v>47</v>
      </c>
      <c r="G39" s="19" t="s">
        <v>48</v>
      </c>
      <c r="H39" s="20" t="s">
        <v>49</v>
      </c>
      <c r="I39" s="20"/>
      <c r="J39" s="20"/>
      <c r="K39" s="20"/>
      <c r="L39" s="20"/>
      <c r="M39" s="20"/>
      <c r="N39" s="19" t="s">
        <v>33</v>
      </c>
      <c r="O39" s="19" t="s">
        <v>115</v>
      </c>
      <c r="P39" s="20" t="s">
        <v>116</v>
      </c>
      <c r="Q39" s="21"/>
      <c r="R39" s="19" t="s">
        <v>117</v>
      </c>
      <c r="S39" s="7" t="s">
        <v>115</v>
      </c>
      <c r="T39" s="7" t="s">
        <v>118</v>
      </c>
      <c r="U39" s="7">
        <v>1.4</v>
      </c>
      <c r="V39" s="7">
        <v>0</v>
      </c>
      <c r="W39" s="7">
        <v>0</v>
      </c>
    </row>
    <row r="40" spans="2:23">
      <c r="B40" s="7" t="s">
        <v>26</v>
      </c>
      <c r="C40" s="19" t="s">
        <v>27</v>
      </c>
      <c r="D40" s="20" t="s">
        <v>114</v>
      </c>
      <c r="E40" s="19" t="s">
        <v>70</v>
      </c>
      <c r="F40" s="19" t="s">
        <v>47</v>
      </c>
      <c r="G40" s="19" t="s">
        <v>48</v>
      </c>
      <c r="H40" s="20" t="s">
        <v>49</v>
      </c>
      <c r="I40" s="20"/>
      <c r="J40" s="20"/>
      <c r="K40" s="20"/>
      <c r="L40" s="20"/>
      <c r="M40" s="20"/>
      <c r="N40" s="19" t="s">
        <v>38</v>
      </c>
      <c r="O40" s="19" t="s">
        <v>119</v>
      </c>
      <c r="P40" s="20" t="s">
        <v>116</v>
      </c>
      <c r="Q40" s="21"/>
      <c r="R40" s="19" t="s">
        <v>120</v>
      </c>
      <c r="S40" s="7" t="s">
        <v>119</v>
      </c>
      <c r="T40" s="7" t="s">
        <v>118</v>
      </c>
      <c r="U40" s="7">
        <v>1.4</v>
      </c>
      <c r="V40" s="7">
        <v>0</v>
      </c>
      <c r="W40" s="7">
        <v>0</v>
      </c>
    </row>
    <row r="41" spans="2:23">
      <c r="B41" s="7" t="s">
        <v>26</v>
      </c>
      <c r="C41" s="19" t="s">
        <v>27</v>
      </c>
      <c r="D41" s="20" t="s">
        <v>114</v>
      </c>
      <c r="E41" s="19" t="s">
        <v>70</v>
      </c>
      <c r="F41" s="19" t="s">
        <v>47</v>
      </c>
      <c r="G41" s="19" t="s">
        <v>48</v>
      </c>
      <c r="H41" s="20" t="s">
        <v>49</v>
      </c>
      <c r="I41" s="20"/>
      <c r="J41" s="20"/>
      <c r="K41" s="20"/>
      <c r="L41" s="20"/>
      <c r="M41" s="20"/>
      <c r="N41" s="19" t="s">
        <v>41</v>
      </c>
      <c r="O41" s="19" t="s">
        <v>121</v>
      </c>
      <c r="P41" s="20" t="s">
        <v>116</v>
      </c>
      <c r="Q41" s="21"/>
      <c r="R41" s="19" t="s">
        <v>122</v>
      </c>
      <c r="S41" s="7" t="s">
        <v>121</v>
      </c>
      <c r="T41" s="7" t="s">
        <v>118</v>
      </c>
      <c r="U41" s="7">
        <v>1.4</v>
      </c>
      <c r="V41" s="7">
        <v>0</v>
      </c>
      <c r="W41" s="7">
        <v>0</v>
      </c>
    </row>
    <row r="42" spans="2:23">
      <c r="B42" s="7" t="s">
        <v>26</v>
      </c>
      <c r="C42" s="19" t="s">
        <v>27</v>
      </c>
      <c r="D42" s="20" t="s">
        <v>114</v>
      </c>
      <c r="E42" s="19" t="s">
        <v>70</v>
      </c>
      <c r="F42" s="19" t="s">
        <v>47</v>
      </c>
      <c r="G42" s="19" t="s">
        <v>48</v>
      </c>
      <c r="H42" s="20" t="s">
        <v>49</v>
      </c>
      <c r="I42" s="20"/>
      <c r="J42" s="20"/>
      <c r="K42" s="20"/>
      <c r="L42" s="20"/>
      <c r="M42" s="20"/>
      <c r="N42" s="19" t="s">
        <v>44</v>
      </c>
      <c r="O42" s="19" t="s">
        <v>123</v>
      </c>
      <c r="P42" s="20" t="s">
        <v>116</v>
      </c>
      <c r="Q42" s="21"/>
      <c r="R42" s="19" t="s">
        <v>124</v>
      </c>
      <c r="S42" s="7" t="s">
        <v>123</v>
      </c>
      <c r="T42" s="7" t="s">
        <v>118</v>
      </c>
      <c r="U42" s="7">
        <v>1.4</v>
      </c>
      <c r="V42" s="7">
        <v>0</v>
      </c>
      <c r="W42" s="7">
        <v>0</v>
      </c>
    </row>
    <row r="43" spans="2:23">
      <c r="B43" s="7" t="s">
        <v>26</v>
      </c>
      <c r="C43" s="19" t="s">
        <v>27</v>
      </c>
      <c r="D43" s="20" t="s">
        <v>114</v>
      </c>
      <c r="E43" s="19" t="s">
        <v>70</v>
      </c>
      <c r="F43" s="19" t="s">
        <v>125</v>
      </c>
      <c r="G43" s="19" t="s">
        <v>126</v>
      </c>
      <c r="H43" s="20" t="s">
        <v>60</v>
      </c>
      <c r="I43" s="20"/>
      <c r="J43" s="20"/>
      <c r="K43" s="20"/>
      <c r="L43" s="20"/>
      <c r="M43" s="20"/>
      <c r="N43" s="19" t="s">
        <v>33</v>
      </c>
      <c r="O43" s="19" t="s">
        <v>127</v>
      </c>
      <c r="P43" s="20" t="s">
        <v>116</v>
      </c>
      <c r="Q43" s="21"/>
      <c r="R43" s="19" t="s">
        <v>128</v>
      </c>
      <c r="S43" s="7" t="s">
        <v>127</v>
      </c>
      <c r="T43" s="7" t="s">
        <v>118</v>
      </c>
      <c r="U43" s="7">
        <v>2.6</v>
      </c>
      <c r="V43" s="7">
        <v>0</v>
      </c>
      <c r="W43" s="7">
        <v>0</v>
      </c>
    </row>
    <row r="44" spans="2:23">
      <c r="B44" s="7" t="s">
        <v>26</v>
      </c>
      <c r="C44" s="19" t="s">
        <v>27</v>
      </c>
      <c r="D44" s="20" t="s">
        <v>114</v>
      </c>
      <c r="E44" s="19" t="s">
        <v>70</v>
      </c>
      <c r="F44" s="19" t="s">
        <v>125</v>
      </c>
      <c r="G44" s="19" t="s">
        <v>126</v>
      </c>
      <c r="H44" s="20" t="s">
        <v>60</v>
      </c>
      <c r="I44" s="20"/>
      <c r="J44" s="20"/>
      <c r="K44" s="20"/>
      <c r="L44" s="20"/>
      <c r="M44" s="20"/>
      <c r="N44" s="19" t="s">
        <v>38</v>
      </c>
      <c r="O44" s="19" t="s">
        <v>129</v>
      </c>
      <c r="P44" s="20" t="s">
        <v>116</v>
      </c>
      <c r="Q44" s="21"/>
      <c r="R44" s="19" t="s">
        <v>130</v>
      </c>
      <c r="S44" s="7" t="s">
        <v>129</v>
      </c>
      <c r="T44" s="7" t="s">
        <v>118</v>
      </c>
      <c r="U44" s="7">
        <v>2.6</v>
      </c>
      <c r="V44" s="7">
        <v>0</v>
      </c>
      <c r="W44" s="7">
        <v>0</v>
      </c>
    </row>
    <row r="45" spans="2:23">
      <c r="B45" s="7" t="s">
        <v>26</v>
      </c>
      <c r="C45" s="19" t="s">
        <v>27</v>
      </c>
      <c r="D45" s="20" t="s">
        <v>114</v>
      </c>
      <c r="E45" s="19" t="s">
        <v>70</v>
      </c>
      <c r="F45" s="19" t="s">
        <v>125</v>
      </c>
      <c r="G45" s="19" t="s">
        <v>126</v>
      </c>
      <c r="H45" s="20" t="s">
        <v>60</v>
      </c>
      <c r="I45" s="20"/>
      <c r="J45" s="20"/>
      <c r="K45" s="20"/>
      <c r="L45" s="20"/>
      <c r="M45" s="20"/>
      <c r="N45" s="19" t="s">
        <v>41</v>
      </c>
      <c r="O45" s="19" t="s">
        <v>131</v>
      </c>
      <c r="P45" s="20" t="s">
        <v>116</v>
      </c>
      <c r="Q45" s="21"/>
      <c r="R45" s="19" t="s">
        <v>132</v>
      </c>
      <c r="S45" s="7" t="s">
        <v>131</v>
      </c>
      <c r="T45" s="7" t="s">
        <v>118</v>
      </c>
      <c r="U45" s="7">
        <v>2.6</v>
      </c>
      <c r="V45" s="7">
        <v>0</v>
      </c>
      <c r="W45" s="7">
        <v>0</v>
      </c>
    </row>
    <row r="46" spans="2:23">
      <c r="B46" s="7" t="s">
        <v>26</v>
      </c>
      <c r="C46" s="19" t="s">
        <v>27</v>
      </c>
      <c r="D46" s="20" t="s">
        <v>133</v>
      </c>
      <c r="E46" s="19" t="s">
        <v>29</v>
      </c>
      <c r="F46" s="19" t="s">
        <v>47</v>
      </c>
      <c r="G46" s="19" t="s">
        <v>48</v>
      </c>
      <c r="H46" s="20" t="s">
        <v>134</v>
      </c>
      <c r="I46" s="20"/>
      <c r="J46" s="20"/>
      <c r="K46" s="20"/>
      <c r="L46" s="20"/>
      <c r="M46" s="20"/>
      <c r="N46" s="19" t="s">
        <v>33</v>
      </c>
      <c r="O46" s="19" t="s">
        <v>135</v>
      </c>
      <c r="P46" s="20" t="s">
        <v>136</v>
      </c>
      <c r="Q46" s="21"/>
      <c r="R46" s="19" t="s">
        <v>137</v>
      </c>
      <c r="S46" s="7" t="s">
        <v>135</v>
      </c>
      <c r="T46" s="7" t="s">
        <v>138</v>
      </c>
      <c r="U46" s="7">
        <v>1.7</v>
      </c>
      <c r="V46" s="7">
        <v>0</v>
      </c>
      <c r="W46" s="7">
        <v>0</v>
      </c>
    </row>
    <row r="47" spans="2:23">
      <c r="B47" s="7" t="s">
        <v>26</v>
      </c>
      <c r="C47" s="19" t="s">
        <v>27</v>
      </c>
      <c r="D47" s="20" t="s">
        <v>133</v>
      </c>
      <c r="E47" s="19" t="s">
        <v>29</v>
      </c>
      <c r="F47" s="19" t="s">
        <v>47</v>
      </c>
      <c r="G47" s="19" t="s">
        <v>48</v>
      </c>
      <c r="H47" s="20" t="s">
        <v>134</v>
      </c>
      <c r="I47" s="20"/>
      <c r="J47" s="20"/>
      <c r="K47" s="20"/>
      <c r="L47" s="20"/>
      <c r="M47" s="20"/>
      <c r="N47" s="19" t="s">
        <v>38</v>
      </c>
      <c r="O47" s="19" t="s">
        <v>139</v>
      </c>
      <c r="P47" s="20" t="s">
        <v>136</v>
      </c>
      <c r="Q47" s="21"/>
      <c r="R47" s="19" t="s">
        <v>140</v>
      </c>
      <c r="S47" s="7" t="s">
        <v>139</v>
      </c>
      <c r="T47" s="7" t="s">
        <v>138</v>
      </c>
      <c r="U47" s="7">
        <v>1.7</v>
      </c>
      <c r="V47" s="7">
        <v>0</v>
      </c>
      <c r="W47" s="7">
        <v>0</v>
      </c>
    </row>
    <row r="48" spans="2:23">
      <c r="B48" s="7" t="s">
        <v>26</v>
      </c>
      <c r="C48" s="19" t="s">
        <v>27</v>
      </c>
      <c r="D48" s="20" t="s">
        <v>133</v>
      </c>
      <c r="E48" s="19" t="s">
        <v>29</v>
      </c>
      <c r="F48" s="19" t="s">
        <v>47</v>
      </c>
      <c r="G48" s="19" t="s">
        <v>48</v>
      </c>
      <c r="H48" s="20" t="s">
        <v>134</v>
      </c>
      <c r="I48" s="20"/>
      <c r="J48" s="20"/>
      <c r="K48" s="20"/>
      <c r="L48" s="20"/>
      <c r="M48" s="20"/>
      <c r="N48" s="19" t="s">
        <v>41</v>
      </c>
      <c r="O48" s="19" t="s">
        <v>141</v>
      </c>
      <c r="P48" s="20" t="s">
        <v>136</v>
      </c>
      <c r="Q48" s="21"/>
      <c r="R48" s="19" t="s">
        <v>142</v>
      </c>
      <c r="S48" s="7" t="s">
        <v>141</v>
      </c>
      <c r="T48" s="7" t="s">
        <v>138</v>
      </c>
      <c r="U48" s="7">
        <v>1.7</v>
      </c>
      <c r="V48" s="7">
        <v>0</v>
      </c>
      <c r="W48" s="7">
        <v>0</v>
      </c>
    </row>
    <row r="49" spans="2:23">
      <c r="B49" s="7" t="s">
        <v>26</v>
      </c>
      <c r="C49" s="19" t="s">
        <v>27</v>
      </c>
      <c r="D49" s="20" t="s">
        <v>133</v>
      </c>
      <c r="E49" s="19" t="s">
        <v>29</v>
      </c>
      <c r="F49" s="19" t="s">
        <v>47</v>
      </c>
      <c r="G49" s="19" t="s">
        <v>48</v>
      </c>
      <c r="H49" s="20" t="s">
        <v>134</v>
      </c>
      <c r="I49" s="20"/>
      <c r="J49" s="20"/>
      <c r="K49" s="20"/>
      <c r="L49" s="20"/>
      <c r="M49" s="20"/>
      <c r="N49" s="19" t="s">
        <v>44</v>
      </c>
      <c r="O49" s="19" t="s">
        <v>143</v>
      </c>
      <c r="P49" s="20" t="s">
        <v>136</v>
      </c>
      <c r="Q49" s="21"/>
      <c r="R49" s="19" t="s">
        <v>144</v>
      </c>
      <c r="S49" s="7" t="s">
        <v>143</v>
      </c>
      <c r="T49" s="7" t="s">
        <v>138</v>
      </c>
      <c r="U49" s="7">
        <v>1.7</v>
      </c>
      <c r="V49" s="7">
        <v>0</v>
      </c>
      <c r="W49" s="7">
        <v>0</v>
      </c>
    </row>
    <row r="50" spans="2:23">
      <c r="B50" s="7" t="s">
        <v>26</v>
      </c>
      <c r="C50" s="19" t="s">
        <v>27</v>
      </c>
      <c r="D50" s="20" t="s">
        <v>133</v>
      </c>
      <c r="E50" s="19" t="s">
        <v>29</v>
      </c>
      <c r="F50" s="19" t="s">
        <v>58</v>
      </c>
      <c r="G50" s="19" t="s">
        <v>59</v>
      </c>
      <c r="H50" s="20" t="s">
        <v>145</v>
      </c>
      <c r="I50" s="20"/>
      <c r="J50" s="20"/>
      <c r="K50" s="20"/>
      <c r="L50" s="20"/>
      <c r="M50" s="20"/>
      <c r="N50" s="19" t="s">
        <v>33</v>
      </c>
      <c r="O50" s="19" t="s">
        <v>146</v>
      </c>
      <c r="P50" s="20" t="s">
        <v>136</v>
      </c>
      <c r="Q50" s="21"/>
      <c r="R50" s="19" t="s">
        <v>147</v>
      </c>
      <c r="S50" s="7" t="s">
        <v>146</v>
      </c>
      <c r="T50" s="7" t="s">
        <v>138</v>
      </c>
      <c r="U50" s="7">
        <v>2.8</v>
      </c>
      <c r="V50" s="7">
        <v>0</v>
      </c>
      <c r="W50" s="7">
        <v>0</v>
      </c>
    </row>
    <row r="51" spans="2:23">
      <c r="B51" s="7" t="s">
        <v>26</v>
      </c>
      <c r="C51" s="19" t="s">
        <v>27</v>
      </c>
      <c r="D51" s="20" t="s">
        <v>133</v>
      </c>
      <c r="E51" s="19" t="s">
        <v>29</v>
      </c>
      <c r="F51" s="19" t="s">
        <v>58</v>
      </c>
      <c r="G51" s="19" t="s">
        <v>59</v>
      </c>
      <c r="H51" s="20" t="s">
        <v>145</v>
      </c>
      <c r="I51" s="20"/>
      <c r="J51" s="20"/>
      <c r="K51" s="20"/>
      <c r="L51" s="20"/>
      <c r="M51" s="20"/>
      <c r="N51" s="19" t="s">
        <v>38</v>
      </c>
      <c r="O51" s="19" t="s">
        <v>148</v>
      </c>
      <c r="P51" s="20" t="s">
        <v>136</v>
      </c>
      <c r="Q51" s="21"/>
      <c r="R51" s="19" t="s">
        <v>149</v>
      </c>
      <c r="S51" s="7" t="s">
        <v>148</v>
      </c>
      <c r="T51" s="7" t="s">
        <v>138</v>
      </c>
      <c r="U51" s="7">
        <v>2.8</v>
      </c>
      <c r="V51" s="7">
        <v>0</v>
      </c>
      <c r="W51" s="7">
        <v>0</v>
      </c>
    </row>
    <row r="52" spans="2:23">
      <c r="B52" s="7" t="s">
        <v>26</v>
      </c>
      <c r="C52" s="19" t="s">
        <v>27</v>
      </c>
      <c r="D52" s="20" t="s">
        <v>133</v>
      </c>
      <c r="E52" s="19" t="s">
        <v>29</v>
      </c>
      <c r="F52" s="19" t="s">
        <v>58</v>
      </c>
      <c r="G52" s="19" t="s">
        <v>59</v>
      </c>
      <c r="H52" s="20" t="s">
        <v>145</v>
      </c>
      <c r="I52" s="20"/>
      <c r="J52" s="20"/>
      <c r="K52" s="20"/>
      <c r="L52" s="20"/>
      <c r="M52" s="20"/>
      <c r="N52" s="19" t="s">
        <v>41</v>
      </c>
      <c r="O52" s="19" t="s">
        <v>150</v>
      </c>
      <c r="P52" s="20" t="s">
        <v>136</v>
      </c>
      <c r="Q52" s="21"/>
      <c r="R52" s="19" t="s">
        <v>151</v>
      </c>
      <c r="S52" s="7" t="s">
        <v>150</v>
      </c>
      <c r="T52" s="7" t="s">
        <v>138</v>
      </c>
      <c r="U52" s="7">
        <v>2.8</v>
      </c>
      <c r="V52" s="7">
        <v>0</v>
      </c>
      <c r="W52" s="7">
        <v>0</v>
      </c>
    </row>
    <row r="53" spans="2:23">
      <c r="B53" s="7" t="s">
        <v>26</v>
      </c>
      <c r="C53" s="19" t="s">
        <v>27</v>
      </c>
      <c r="D53" s="20" t="s">
        <v>133</v>
      </c>
      <c r="E53" s="19" t="s">
        <v>29</v>
      </c>
      <c r="F53" s="19" t="s">
        <v>58</v>
      </c>
      <c r="G53" s="19" t="s">
        <v>59</v>
      </c>
      <c r="H53" s="20" t="s">
        <v>145</v>
      </c>
      <c r="I53" s="20"/>
      <c r="J53" s="20"/>
      <c r="K53" s="20"/>
      <c r="L53" s="20"/>
      <c r="M53" s="20"/>
      <c r="N53" s="19" t="s">
        <v>44</v>
      </c>
      <c r="O53" s="19" t="s">
        <v>152</v>
      </c>
      <c r="P53" s="20" t="s">
        <v>136</v>
      </c>
      <c r="Q53" s="21"/>
      <c r="R53" s="19" t="s">
        <v>153</v>
      </c>
      <c r="S53" s="7" t="s">
        <v>152</v>
      </c>
      <c r="T53" s="7" t="s">
        <v>138</v>
      </c>
      <c r="U53" s="7">
        <v>2.8</v>
      </c>
      <c r="V53" s="7">
        <v>0</v>
      </c>
      <c r="W53" s="7">
        <v>0</v>
      </c>
    </row>
    <row r="54" spans="2:23">
      <c r="B54" s="7" t="s">
        <v>26</v>
      </c>
      <c r="C54" s="19" t="s">
        <v>27</v>
      </c>
      <c r="D54" s="20" t="s">
        <v>133</v>
      </c>
      <c r="E54" s="19" t="s">
        <v>29</v>
      </c>
      <c r="F54" s="19" t="s">
        <v>125</v>
      </c>
      <c r="G54" s="19" t="s">
        <v>126</v>
      </c>
      <c r="H54" s="20" t="s">
        <v>154</v>
      </c>
      <c r="I54" s="20"/>
      <c r="J54" s="20"/>
      <c r="K54" s="20"/>
      <c r="L54" s="20"/>
      <c r="M54" s="20"/>
      <c r="N54" s="19" t="s">
        <v>33</v>
      </c>
      <c r="O54" s="19" t="s">
        <v>155</v>
      </c>
      <c r="P54" s="20" t="s">
        <v>136</v>
      </c>
      <c r="Q54" s="21"/>
      <c r="R54" s="19" t="s">
        <v>156</v>
      </c>
      <c r="S54" s="7" t="s">
        <v>155</v>
      </c>
      <c r="T54" s="7" t="s">
        <v>138</v>
      </c>
      <c r="U54" s="7">
        <v>3.3</v>
      </c>
      <c r="V54" s="7">
        <v>0</v>
      </c>
      <c r="W54" s="7">
        <v>0</v>
      </c>
    </row>
    <row r="55" spans="2:23">
      <c r="B55" s="7" t="s">
        <v>26</v>
      </c>
      <c r="C55" s="19" t="s">
        <v>27</v>
      </c>
      <c r="D55" s="20" t="s">
        <v>133</v>
      </c>
      <c r="E55" s="19" t="s">
        <v>29</v>
      </c>
      <c r="F55" s="19" t="s">
        <v>125</v>
      </c>
      <c r="G55" s="19" t="s">
        <v>126</v>
      </c>
      <c r="H55" s="20" t="s">
        <v>154</v>
      </c>
      <c r="I55" s="20"/>
      <c r="J55" s="20"/>
      <c r="K55" s="20"/>
      <c r="L55" s="20"/>
      <c r="M55" s="20"/>
      <c r="N55" s="19" t="s">
        <v>38</v>
      </c>
      <c r="O55" s="19" t="s">
        <v>157</v>
      </c>
      <c r="P55" s="20" t="s">
        <v>136</v>
      </c>
      <c r="Q55" s="21"/>
      <c r="R55" s="19" t="s">
        <v>158</v>
      </c>
      <c r="S55" s="7" t="s">
        <v>157</v>
      </c>
      <c r="T55" s="7" t="s">
        <v>138</v>
      </c>
      <c r="U55" s="7">
        <v>3.3</v>
      </c>
      <c r="V55" s="7">
        <v>0</v>
      </c>
      <c r="W55" s="7">
        <v>0</v>
      </c>
    </row>
    <row r="56" spans="2:23">
      <c r="B56" s="7" t="s">
        <v>26</v>
      </c>
      <c r="C56" s="19" t="s">
        <v>27</v>
      </c>
      <c r="D56" s="20" t="s">
        <v>133</v>
      </c>
      <c r="E56" s="19" t="s">
        <v>29</v>
      </c>
      <c r="F56" s="19" t="s">
        <v>125</v>
      </c>
      <c r="G56" s="19" t="s">
        <v>126</v>
      </c>
      <c r="H56" s="20" t="s">
        <v>154</v>
      </c>
      <c r="I56" s="20"/>
      <c r="J56" s="20"/>
      <c r="K56" s="20"/>
      <c r="L56" s="20"/>
      <c r="M56" s="20"/>
      <c r="N56" s="19" t="s">
        <v>41</v>
      </c>
      <c r="O56" s="19" t="s">
        <v>159</v>
      </c>
      <c r="P56" s="20" t="s">
        <v>136</v>
      </c>
      <c r="Q56" s="21"/>
      <c r="R56" s="19" t="s">
        <v>160</v>
      </c>
      <c r="S56" s="7" t="s">
        <v>159</v>
      </c>
      <c r="T56" s="7" t="s">
        <v>138</v>
      </c>
      <c r="U56" s="7">
        <v>3.3</v>
      </c>
      <c r="V56" s="7">
        <v>0</v>
      </c>
      <c r="W56" s="7">
        <v>0</v>
      </c>
    </row>
    <row r="57" spans="2:23">
      <c r="B57" s="7" t="s">
        <v>26</v>
      </c>
      <c r="C57" s="19" t="s">
        <v>27</v>
      </c>
      <c r="D57" s="20" t="s">
        <v>133</v>
      </c>
      <c r="E57" s="19" t="s">
        <v>29</v>
      </c>
      <c r="F57" s="19" t="s">
        <v>161</v>
      </c>
      <c r="G57" s="19" t="s">
        <v>162</v>
      </c>
      <c r="H57" s="20" t="s">
        <v>163</v>
      </c>
      <c r="I57" s="20"/>
      <c r="J57" s="20"/>
      <c r="K57" s="20"/>
      <c r="L57" s="20"/>
      <c r="M57" s="20"/>
      <c r="N57" s="19" t="s">
        <v>33</v>
      </c>
      <c r="O57" s="19" t="s">
        <v>164</v>
      </c>
      <c r="P57" s="20" t="s">
        <v>136</v>
      </c>
      <c r="Q57" s="21"/>
      <c r="R57" s="19" t="s">
        <v>165</v>
      </c>
      <c r="S57" s="7" t="s">
        <v>164</v>
      </c>
      <c r="T57" s="7" t="s">
        <v>138</v>
      </c>
      <c r="V57" s="7">
        <v>0</v>
      </c>
      <c r="W57" s="7">
        <v>0</v>
      </c>
    </row>
    <row r="58" spans="2:23">
      <c r="B58" s="7" t="s">
        <v>26</v>
      </c>
      <c r="C58" s="19" t="s">
        <v>27</v>
      </c>
      <c r="D58" s="20" t="s">
        <v>133</v>
      </c>
      <c r="E58" s="19" t="s">
        <v>29</v>
      </c>
      <c r="F58" s="19" t="s">
        <v>161</v>
      </c>
      <c r="G58" s="19" t="s">
        <v>162</v>
      </c>
      <c r="H58" s="20" t="s">
        <v>163</v>
      </c>
      <c r="I58" s="20"/>
      <c r="J58" s="20"/>
      <c r="K58" s="20"/>
      <c r="L58" s="20"/>
      <c r="M58" s="20"/>
      <c r="N58" s="19" t="s">
        <v>38</v>
      </c>
      <c r="O58" s="19" t="s">
        <v>166</v>
      </c>
      <c r="P58" s="20" t="s">
        <v>136</v>
      </c>
      <c r="Q58" s="21"/>
      <c r="R58" s="19" t="s">
        <v>167</v>
      </c>
      <c r="S58" s="7" t="s">
        <v>166</v>
      </c>
      <c r="T58" s="7" t="s">
        <v>138</v>
      </c>
      <c r="V58" s="7">
        <v>0</v>
      </c>
      <c r="W58" s="7">
        <v>0</v>
      </c>
    </row>
    <row r="59" spans="2:23">
      <c r="B59" s="7" t="s">
        <v>26</v>
      </c>
      <c r="C59" s="19" t="s">
        <v>27</v>
      </c>
      <c r="D59" s="20" t="s">
        <v>133</v>
      </c>
      <c r="E59" s="19" t="s">
        <v>29</v>
      </c>
      <c r="F59" s="19" t="s">
        <v>161</v>
      </c>
      <c r="G59" s="19" t="s">
        <v>162</v>
      </c>
      <c r="H59" s="20" t="s">
        <v>163</v>
      </c>
      <c r="I59" s="20"/>
      <c r="J59" s="20"/>
      <c r="K59" s="20"/>
      <c r="L59" s="20"/>
      <c r="M59" s="20"/>
      <c r="N59" s="19" t="s">
        <v>41</v>
      </c>
      <c r="O59" s="19" t="s">
        <v>168</v>
      </c>
      <c r="P59" s="20" t="s">
        <v>136</v>
      </c>
      <c r="Q59" s="21"/>
      <c r="R59" s="19" t="s">
        <v>169</v>
      </c>
      <c r="S59" s="7" t="s">
        <v>168</v>
      </c>
      <c r="T59" s="7" t="s">
        <v>138</v>
      </c>
      <c r="V59" s="7">
        <v>0</v>
      </c>
      <c r="W59" s="7">
        <v>0</v>
      </c>
    </row>
    <row r="60" spans="2:23">
      <c r="B60" s="7" t="s">
        <v>26</v>
      </c>
      <c r="C60" s="19" t="s">
        <v>27</v>
      </c>
      <c r="D60" s="20" t="s">
        <v>170</v>
      </c>
      <c r="E60" s="19" t="s">
        <v>29</v>
      </c>
      <c r="F60" s="19" t="s">
        <v>58</v>
      </c>
      <c r="G60" s="19" t="s">
        <v>59</v>
      </c>
      <c r="H60" s="20" t="s">
        <v>171</v>
      </c>
      <c r="I60" s="20"/>
      <c r="J60" s="20"/>
      <c r="K60" s="20"/>
      <c r="L60" s="20"/>
      <c r="M60" s="20"/>
      <c r="N60" s="19" t="s">
        <v>33</v>
      </c>
      <c r="O60" s="19" t="s">
        <v>172</v>
      </c>
      <c r="P60" s="20" t="s">
        <v>173</v>
      </c>
      <c r="Q60" s="21">
        <v>44985</v>
      </c>
      <c r="R60" s="19" t="s">
        <v>174</v>
      </c>
      <c r="S60" s="7" t="s">
        <v>172</v>
      </c>
      <c r="T60" s="7" t="s">
        <v>175</v>
      </c>
      <c r="V60" s="7">
        <v>0</v>
      </c>
      <c r="W60" s="7">
        <v>0</v>
      </c>
    </row>
    <row r="61" spans="2:23">
      <c r="B61" s="7" t="s">
        <v>26</v>
      </c>
      <c r="C61" s="19" t="s">
        <v>27</v>
      </c>
      <c r="D61" s="20" t="s">
        <v>170</v>
      </c>
      <c r="E61" s="19" t="s">
        <v>29</v>
      </c>
      <c r="F61" s="19" t="s">
        <v>58</v>
      </c>
      <c r="G61" s="19" t="s">
        <v>59</v>
      </c>
      <c r="H61" s="20" t="s">
        <v>171</v>
      </c>
      <c r="I61" s="20"/>
      <c r="J61" s="20"/>
      <c r="K61" s="20"/>
      <c r="L61" s="20"/>
      <c r="M61" s="20"/>
      <c r="N61" s="19" t="s">
        <v>38</v>
      </c>
      <c r="O61" s="19" t="s">
        <v>176</v>
      </c>
      <c r="P61" s="20" t="s">
        <v>173</v>
      </c>
      <c r="Q61" s="21">
        <v>44985</v>
      </c>
      <c r="R61" s="19" t="s">
        <v>177</v>
      </c>
      <c r="S61" s="7" t="s">
        <v>176</v>
      </c>
      <c r="T61" s="7" t="s">
        <v>175</v>
      </c>
      <c r="V61" s="7">
        <v>0</v>
      </c>
      <c r="W61" s="7">
        <v>0</v>
      </c>
    </row>
    <row r="62" spans="2:23">
      <c r="B62" s="7" t="s">
        <v>26</v>
      </c>
      <c r="C62" s="19" t="s">
        <v>27</v>
      </c>
      <c r="D62" s="20" t="s">
        <v>170</v>
      </c>
      <c r="E62" s="19" t="s">
        <v>29</v>
      </c>
      <c r="F62" s="19" t="s">
        <v>58</v>
      </c>
      <c r="G62" s="19" t="s">
        <v>59</v>
      </c>
      <c r="H62" s="20" t="s">
        <v>171</v>
      </c>
      <c r="I62" s="20"/>
      <c r="J62" s="20"/>
      <c r="K62" s="20"/>
      <c r="L62" s="20"/>
      <c r="M62" s="20"/>
      <c r="N62" s="19" t="s">
        <v>41</v>
      </c>
      <c r="O62" s="19" t="s">
        <v>178</v>
      </c>
      <c r="P62" s="20" t="s">
        <v>173</v>
      </c>
      <c r="Q62" s="21">
        <v>44985</v>
      </c>
      <c r="R62" s="19" t="s">
        <v>179</v>
      </c>
      <c r="S62" s="7" t="s">
        <v>178</v>
      </c>
      <c r="T62" s="7" t="s">
        <v>175</v>
      </c>
      <c r="V62" s="7">
        <v>0</v>
      </c>
      <c r="W62" s="7">
        <v>0</v>
      </c>
    </row>
    <row r="63" spans="2:23">
      <c r="B63" s="7" t="s">
        <v>26</v>
      </c>
      <c r="C63" s="19" t="s">
        <v>27</v>
      </c>
      <c r="D63" s="20" t="s">
        <v>170</v>
      </c>
      <c r="E63" s="19" t="s">
        <v>29</v>
      </c>
      <c r="F63" s="19" t="s">
        <v>58</v>
      </c>
      <c r="G63" s="19" t="s">
        <v>59</v>
      </c>
      <c r="H63" s="20" t="s">
        <v>171</v>
      </c>
      <c r="I63" s="20"/>
      <c r="J63" s="20"/>
      <c r="K63" s="20"/>
      <c r="L63" s="20"/>
      <c r="M63" s="20"/>
      <c r="N63" s="19" t="s">
        <v>44</v>
      </c>
      <c r="O63" s="19" t="s">
        <v>180</v>
      </c>
      <c r="P63" s="20" t="s">
        <v>173</v>
      </c>
      <c r="Q63" s="21">
        <v>44985</v>
      </c>
      <c r="R63" s="19" t="s">
        <v>181</v>
      </c>
      <c r="S63" s="7" t="s">
        <v>180</v>
      </c>
      <c r="T63" s="7" t="s">
        <v>175</v>
      </c>
      <c r="V63" s="7">
        <v>0</v>
      </c>
      <c r="W63" s="7">
        <v>0</v>
      </c>
    </row>
    <row r="64" spans="2:23">
      <c r="B64" s="7" t="s">
        <v>26</v>
      </c>
      <c r="C64" s="19" t="s">
        <v>27</v>
      </c>
      <c r="D64" s="20" t="s">
        <v>170</v>
      </c>
      <c r="E64" s="19" t="s">
        <v>29</v>
      </c>
      <c r="F64" s="19" t="s">
        <v>58</v>
      </c>
      <c r="G64" s="19" t="s">
        <v>59</v>
      </c>
      <c r="H64" s="20" t="s">
        <v>182</v>
      </c>
      <c r="I64" s="20"/>
      <c r="J64" s="20"/>
      <c r="K64" s="20"/>
      <c r="L64" s="20"/>
      <c r="M64" s="20"/>
      <c r="N64" s="19" t="s">
        <v>33</v>
      </c>
      <c r="O64" s="19" t="s">
        <v>183</v>
      </c>
      <c r="P64" s="20" t="s">
        <v>173</v>
      </c>
      <c r="Q64" s="21">
        <v>44985</v>
      </c>
      <c r="R64" s="19" t="s">
        <v>184</v>
      </c>
      <c r="S64" s="7" t="s">
        <v>183</v>
      </c>
      <c r="T64" s="7" t="s">
        <v>175</v>
      </c>
      <c r="V64" s="7">
        <v>0</v>
      </c>
      <c r="W64" s="7">
        <v>0</v>
      </c>
    </row>
    <row r="65" spans="2:23">
      <c r="B65" s="7" t="s">
        <v>26</v>
      </c>
      <c r="C65" s="19" t="s">
        <v>27</v>
      </c>
      <c r="D65" s="20" t="s">
        <v>170</v>
      </c>
      <c r="E65" s="19" t="s">
        <v>29</v>
      </c>
      <c r="F65" s="19" t="s">
        <v>58</v>
      </c>
      <c r="G65" s="19" t="s">
        <v>59</v>
      </c>
      <c r="H65" s="20" t="s">
        <v>182</v>
      </c>
      <c r="I65" s="20"/>
      <c r="J65" s="20"/>
      <c r="K65" s="20"/>
      <c r="L65" s="20"/>
      <c r="M65" s="20"/>
      <c r="N65" s="19" t="s">
        <v>38</v>
      </c>
      <c r="O65" s="19" t="s">
        <v>185</v>
      </c>
      <c r="P65" s="20" t="s">
        <v>173</v>
      </c>
      <c r="Q65" s="21">
        <v>44985</v>
      </c>
      <c r="R65" s="19" t="s">
        <v>186</v>
      </c>
      <c r="S65" s="7" t="s">
        <v>185</v>
      </c>
      <c r="T65" s="7" t="s">
        <v>175</v>
      </c>
      <c r="V65" s="7">
        <v>0</v>
      </c>
      <c r="W65" s="7">
        <v>0</v>
      </c>
    </row>
    <row r="66" spans="2:23">
      <c r="B66" s="7" t="s">
        <v>26</v>
      </c>
      <c r="C66" s="19" t="s">
        <v>27</v>
      </c>
      <c r="D66" s="20" t="s">
        <v>170</v>
      </c>
      <c r="E66" s="19" t="s">
        <v>29</v>
      </c>
      <c r="F66" s="19" t="s">
        <v>58</v>
      </c>
      <c r="G66" s="19" t="s">
        <v>59</v>
      </c>
      <c r="H66" s="20" t="s">
        <v>182</v>
      </c>
      <c r="I66" s="20"/>
      <c r="J66" s="20"/>
      <c r="K66" s="20"/>
      <c r="L66" s="20"/>
      <c r="M66" s="20"/>
      <c r="N66" s="19" t="s">
        <v>41</v>
      </c>
      <c r="O66" s="19" t="s">
        <v>187</v>
      </c>
      <c r="P66" s="20" t="s">
        <v>173</v>
      </c>
      <c r="Q66" s="21">
        <v>44985</v>
      </c>
      <c r="R66" s="19" t="s">
        <v>188</v>
      </c>
      <c r="S66" s="7" t="s">
        <v>187</v>
      </c>
      <c r="T66" s="7" t="s">
        <v>175</v>
      </c>
      <c r="V66" s="7">
        <v>0</v>
      </c>
      <c r="W66" s="7">
        <v>0</v>
      </c>
    </row>
    <row r="67" spans="2:23">
      <c r="B67" s="7" t="s">
        <v>26</v>
      </c>
      <c r="C67" s="19" t="s">
        <v>27</v>
      </c>
      <c r="D67" s="20" t="s">
        <v>170</v>
      </c>
      <c r="E67" s="19" t="s">
        <v>29</v>
      </c>
      <c r="F67" s="19" t="s">
        <v>58</v>
      </c>
      <c r="G67" s="19" t="s">
        <v>59</v>
      </c>
      <c r="H67" s="20" t="s">
        <v>182</v>
      </c>
      <c r="I67" s="20"/>
      <c r="J67" s="20"/>
      <c r="K67" s="20"/>
      <c r="L67" s="20"/>
      <c r="M67" s="20"/>
      <c r="N67" s="19" t="s">
        <v>44</v>
      </c>
      <c r="O67" s="19" t="s">
        <v>189</v>
      </c>
      <c r="P67" s="20" t="s">
        <v>173</v>
      </c>
      <c r="Q67" s="21">
        <v>44985</v>
      </c>
      <c r="R67" s="19" t="s">
        <v>190</v>
      </c>
      <c r="S67" s="7" t="s">
        <v>189</v>
      </c>
      <c r="T67" s="7" t="s">
        <v>175</v>
      </c>
      <c r="V67" s="7">
        <v>0</v>
      </c>
      <c r="W67" s="7">
        <v>0</v>
      </c>
    </row>
    <row r="68" spans="2:23">
      <c r="B68" s="7" t="s">
        <v>26</v>
      </c>
      <c r="C68" s="19" t="s">
        <v>27</v>
      </c>
      <c r="D68" s="20" t="s">
        <v>170</v>
      </c>
      <c r="E68" s="19" t="s">
        <v>29</v>
      </c>
      <c r="F68" s="19" t="s">
        <v>125</v>
      </c>
      <c r="G68" s="19" t="s">
        <v>126</v>
      </c>
      <c r="H68" s="20" t="s">
        <v>191</v>
      </c>
      <c r="I68" s="20"/>
      <c r="J68" s="20"/>
      <c r="K68" s="20"/>
      <c r="L68" s="20"/>
      <c r="M68" s="20"/>
      <c r="N68" s="19" t="s">
        <v>33</v>
      </c>
      <c r="O68" s="19" t="s">
        <v>192</v>
      </c>
      <c r="P68" s="20" t="s">
        <v>173</v>
      </c>
      <c r="Q68" s="21">
        <v>44985</v>
      </c>
      <c r="R68" s="19" t="s">
        <v>193</v>
      </c>
      <c r="S68" s="7" t="s">
        <v>192</v>
      </c>
      <c r="T68" s="7" t="s">
        <v>175</v>
      </c>
      <c r="V68" s="7">
        <v>0</v>
      </c>
      <c r="W68" s="7">
        <v>0</v>
      </c>
    </row>
    <row r="69" spans="2:23">
      <c r="B69" s="7" t="s">
        <v>26</v>
      </c>
      <c r="C69" s="19" t="s">
        <v>27</v>
      </c>
      <c r="D69" s="20" t="s">
        <v>170</v>
      </c>
      <c r="E69" s="19" t="s">
        <v>29</v>
      </c>
      <c r="F69" s="19" t="s">
        <v>125</v>
      </c>
      <c r="G69" s="19" t="s">
        <v>126</v>
      </c>
      <c r="H69" s="20" t="s">
        <v>191</v>
      </c>
      <c r="I69" s="20"/>
      <c r="J69" s="20"/>
      <c r="K69" s="20"/>
      <c r="L69" s="20"/>
      <c r="M69" s="20"/>
      <c r="N69" s="19" t="s">
        <v>38</v>
      </c>
      <c r="O69" s="19" t="s">
        <v>194</v>
      </c>
      <c r="P69" s="20" t="s">
        <v>173</v>
      </c>
      <c r="Q69" s="21">
        <v>44985</v>
      </c>
      <c r="R69" s="19" t="s">
        <v>195</v>
      </c>
      <c r="S69" s="7" t="s">
        <v>194</v>
      </c>
      <c r="T69" s="7" t="s">
        <v>175</v>
      </c>
      <c r="V69" s="7">
        <v>0</v>
      </c>
      <c r="W69" s="7">
        <v>0</v>
      </c>
    </row>
    <row r="70" spans="2:23">
      <c r="B70" s="7" t="s">
        <v>26</v>
      </c>
      <c r="C70" s="19" t="s">
        <v>27</v>
      </c>
      <c r="D70" s="20" t="s">
        <v>170</v>
      </c>
      <c r="E70" s="19" t="s">
        <v>29</v>
      </c>
      <c r="F70" s="19" t="s">
        <v>125</v>
      </c>
      <c r="G70" s="19" t="s">
        <v>126</v>
      </c>
      <c r="H70" s="20" t="s">
        <v>191</v>
      </c>
      <c r="I70" s="20"/>
      <c r="J70" s="20"/>
      <c r="K70" s="20"/>
      <c r="L70" s="20"/>
      <c r="M70" s="20"/>
      <c r="N70" s="19" t="s">
        <v>41</v>
      </c>
      <c r="O70" s="19" t="s">
        <v>196</v>
      </c>
      <c r="P70" s="20" t="s">
        <v>173</v>
      </c>
      <c r="Q70" s="21">
        <v>44985</v>
      </c>
      <c r="R70" s="19" t="s">
        <v>197</v>
      </c>
      <c r="S70" s="7" t="s">
        <v>196</v>
      </c>
      <c r="T70" s="7" t="s">
        <v>175</v>
      </c>
      <c r="V70" s="7">
        <v>0</v>
      </c>
      <c r="W70" s="7">
        <v>0</v>
      </c>
    </row>
    <row r="71" spans="2:23">
      <c r="B71" s="7" t="s">
        <v>26</v>
      </c>
      <c r="C71" s="19" t="s">
        <v>27</v>
      </c>
      <c r="D71" s="20" t="s">
        <v>170</v>
      </c>
      <c r="E71" s="19" t="s">
        <v>29</v>
      </c>
      <c r="F71" s="19" t="s">
        <v>125</v>
      </c>
      <c r="G71" s="19" t="s">
        <v>126</v>
      </c>
      <c r="H71" s="20" t="s">
        <v>198</v>
      </c>
      <c r="I71" s="20"/>
      <c r="J71" s="20"/>
      <c r="K71" s="20"/>
      <c r="L71" s="20"/>
      <c r="M71" s="20"/>
      <c r="N71" s="19" t="s">
        <v>33</v>
      </c>
      <c r="O71" s="19" t="s">
        <v>199</v>
      </c>
      <c r="P71" s="20" t="s">
        <v>173</v>
      </c>
      <c r="Q71" s="21">
        <v>44985</v>
      </c>
      <c r="R71" s="19" t="s">
        <v>200</v>
      </c>
      <c r="S71" s="7" t="s">
        <v>199</v>
      </c>
      <c r="T71" s="7" t="s">
        <v>175</v>
      </c>
      <c r="V71" s="7">
        <v>0</v>
      </c>
      <c r="W71" s="7">
        <v>0</v>
      </c>
    </row>
    <row r="72" spans="2:23">
      <c r="B72" s="7" t="s">
        <v>26</v>
      </c>
      <c r="C72" s="19" t="s">
        <v>27</v>
      </c>
      <c r="D72" s="20" t="s">
        <v>170</v>
      </c>
      <c r="E72" s="19" t="s">
        <v>29</v>
      </c>
      <c r="F72" s="19" t="s">
        <v>125</v>
      </c>
      <c r="G72" s="19" t="s">
        <v>126</v>
      </c>
      <c r="H72" s="20" t="s">
        <v>198</v>
      </c>
      <c r="I72" s="20"/>
      <c r="J72" s="20"/>
      <c r="K72" s="20"/>
      <c r="L72" s="20"/>
      <c r="M72" s="20"/>
      <c r="N72" s="19" t="s">
        <v>38</v>
      </c>
      <c r="O72" s="19" t="s">
        <v>201</v>
      </c>
      <c r="P72" s="20" t="s">
        <v>173</v>
      </c>
      <c r="Q72" s="21">
        <v>44985</v>
      </c>
      <c r="R72" s="19" t="s">
        <v>202</v>
      </c>
      <c r="S72" s="7" t="s">
        <v>201</v>
      </c>
      <c r="T72" s="7" t="s">
        <v>175</v>
      </c>
      <c r="V72" s="7">
        <v>0</v>
      </c>
      <c r="W72" s="7">
        <v>0</v>
      </c>
    </row>
    <row r="73" spans="2:23">
      <c r="B73" s="7" t="s">
        <v>26</v>
      </c>
      <c r="C73" s="19" t="s">
        <v>27</v>
      </c>
      <c r="D73" s="20" t="s">
        <v>170</v>
      </c>
      <c r="E73" s="19" t="s">
        <v>29</v>
      </c>
      <c r="F73" s="19" t="s">
        <v>125</v>
      </c>
      <c r="G73" s="19" t="s">
        <v>126</v>
      </c>
      <c r="H73" s="20" t="s">
        <v>198</v>
      </c>
      <c r="I73" s="20"/>
      <c r="J73" s="20"/>
      <c r="K73" s="20"/>
      <c r="L73" s="20"/>
      <c r="M73" s="20"/>
      <c r="N73" s="19" t="s">
        <v>41</v>
      </c>
      <c r="O73" s="19" t="s">
        <v>203</v>
      </c>
      <c r="P73" s="20" t="s">
        <v>173</v>
      </c>
      <c r="Q73" s="21">
        <v>44985</v>
      </c>
      <c r="R73" s="19" t="s">
        <v>204</v>
      </c>
      <c r="S73" s="7" t="s">
        <v>203</v>
      </c>
      <c r="T73" s="7" t="s">
        <v>175</v>
      </c>
      <c r="V73" s="7">
        <v>0</v>
      </c>
      <c r="W73" s="7">
        <v>0</v>
      </c>
    </row>
    <row r="74" spans="2:23">
      <c r="B74" s="7" t="s">
        <v>26</v>
      </c>
      <c r="C74" s="19" t="s">
        <v>27</v>
      </c>
      <c r="D74" s="20" t="s">
        <v>170</v>
      </c>
      <c r="E74" s="19" t="s">
        <v>29</v>
      </c>
      <c r="F74" s="19" t="s">
        <v>125</v>
      </c>
      <c r="G74" s="19" t="s">
        <v>126</v>
      </c>
      <c r="H74" s="20" t="s">
        <v>205</v>
      </c>
      <c r="I74" s="20"/>
      <c r="J74" s="20"/>
      <c r="K74" s="20"/>
      <c r="L74" s="20"/>
      <c r="M74" s="20"/>
      <c r="N74" s="19" t="s">
        <v>33</v>
      </c>
      <c r="O74" s="19" t="s">
        <v>206</v>
      </c>
      <c r="P74" s="20" t="s">
        <v>173</v>
      </c>
      <c r="Q74" s="21">
        <v>44985</v>
      </c>
      <c r="R74" s="19" t="s">
        <v>207</v>
      </c>
      <c r="S74" s="7" t="s">
        <v>206</v>
      </c>
      <c r="T74" s="7" t="s">
        <v>175</v>
      </c>
      <c r="V74" s="7">
        <v>0</v>
      </c>
      <c r="W74" s="7">
        <v>0</v>
      </c>
    </row>
    <row r="75" spans="2:23">
      <c r="B75" s="7" t="s">
        <v>26</v>
      </c>
      <c r="C75" s="19" t="s">
        <v>27</v>
      </c>
      <c r="D75" s="20" t="s">
        <v>170</v>
      </c>
      <c r="E75" s="19" t="s">
        <v>29</v>
      </c>
      <c r="F75" s="19" t="s">
        <v>125</v>
      </c>
      <c r="G75" s="19" t="s">
        <v>126</v>
      </c>
      <c r="H75" s="20" t="s">
        <v>205</v>
      </c>
      <c r="I75" s="20"/>
      <c r="J75" s="20"/>
      <c r="K75" s="20"/>
      <c r="L75" s="20"/>
      <c r="M75" s="20"/>
      <c r="N75" s="19" t="s">
        <v>38</v>
      </c>
      <c r="O75" s="19" t="s">
        <v>208</v>
      </c>
      <c r="P75" s="20" t="s">
        <v>173</v>
      </c>
      <c r="Q75" s="21">
        <v>44985</v>
      </c>
      <c r="R75" s="19" t="s">
        <v>209</v>
      </c>
      <c r="S75" s="7" t="s">
        <v>208</v>
      </c>
      <c r="T75" s="7" t="s">
        <v>175</v>
      </c>
      <c r="V75" s="7">
        <v>0</v>
      </c>
      <c r="W75" s="7">
        <v>0</v>
      </c>
    </row>
    <row r="76" spans="2:23">
      <c r="B76" s="7" t="s">
        <v>26</v>
      </c>
      <c r="C76" s="19" t="s">
        <v>27</v>
      </c>
      <c r="D76" s="20" t="s">
        <v>170</v>
      </c>
      <c r="E76" s="19" t="s">
        <v>29</v>
      </c>
      <c r="F76" s="19" t="s">
        <v>125</v>
      </c>
      <c r="G76" s="19" t="s">
        <v>126</v>
      </c>
      <c r="H76" s="20" t="s">
        <v>205</v>
      </c>
      <c r="I76" s="20"/>
      <c r="J76" s="20"/>
      <c r="K76" s="20"/>
      <c r="L76" s="20"/>
      <c r="M76" s="20"/>
      <c r="N76" s="19" t="s">
        <v>41</v>
      </c>
      <c r="O76" s="19" t="s">
        <v>210</v>
      </c>
      <c r="P76" s="20" t="s">
        <v>173</v>
      </c>
      <c r="Q76" s="21">
        <v>44985</v>
      </c>
      <c r="R76" s="19" t="s">
        <v>211</v>
      </c>
      <c r="S76" s="7" t="s">
        <v>210</v>
      </c>
      <c r="T76" s="7" t="s">
        <v>175</v>
      </c>
      <c r="V76" s="7">
        <v>0</v>
      </c>
      <c r="W76" s="7">
        <v>0</v>
      </c>
    </row>
    <row r="77" spans="2:23">
      <c r="B77" s="7" t="s">
        <v>26</v>
      </c>
      <c r="C77" s="19" t="s">
        <v>27</v>
      </c>
      <c r="D77" s="20" t="s">
        <v>170</v>
      </c>
      <c r="E77" s="19" t="s">
        <v>29</v>
      </c>
      <c r="F77" s="19" t="s">
        <v>161</v>
      </c>
      <c r="G77" s="19" t="s">
        <v>162</v>
      </c>
      <c r="H77" s="20" t="s">
        <v>163</v>
      </c>
      <c r="I77" s="20"/>
      <c r="J77" s="20"/>
      <c r="K77" s="20"/>
      <c r="L77" s="20"/>
      <c r="M77" s="20"/>
      <c r="N77" s="19" t="s">
        <v>33</v>
      </c>
      <c r="O77" s="19" t="s">
        <v>212</v>
      </c>
      <c r="P77" s="20" t="s">
        <v>173</v>
      </c>
      <c r="Q77" s="21">
        <v>44985</v>
      </c>
      <c r="R77" s="19" t="s">
        <v>213</v>
      </c>
      <c r="S77" s="7" t="s">
        <v>212</v>
      </c>
      <c r="T77" s="7" t="s">
        <v>175</v>
      </c>
      <c r="V77" s="7">
        <v>0</v>
      </c>
      <c r="W77" s="7">
        <v>0</v>
      </c>
    </row>
    <row r="78" spans="2:23">
      <c r="B78" s="7" t="s">
        <v>26</v>
      </c>
      <c r="C78" s="19" t="s">
        <v>27</v>
      </c>
      <c r="D78" s="20" t="s">
        <v>170</v>
      </c>
      <c r="E78" s="19" t="s">
        <v>29</v>
      </c>
      <c r="F78" s="19" t="s">
        <v>161</v>
      </c>
      <c r="G78" s="19" t="s">
        <v>162</v>
      </c>
      <c r="H78" s="20" t="s">
        <v>163</v>
      </c>
      <c r="I78" s="20"/>
      <c r="J78" s="20"/>
      <c r="K78" s="20"/>
      <c r="L78" s="20"/>
      <c r="M78" s="20"/>
      <c r="N78" s="19" t="s">
        <v>38</v>
      </c>
      <c r="O78" s="19" t="s">
        <v>214</v>
      </c>
      <c r="P78" s="20" t="s">
        <v>173</v>
      </c>
      <c r="Q78" s="21">
        <v>44985</v>
      </c>
      <c r="R78" s="19" t="s">
        <v>215</v>
      </c>
      <c r="S78" s="7" t="s">
        <v>214</v>
      </c>
      <c r="T78" s="7" t="s">
        <v>175</v>
      </c>
      <c r="V78" s="7">
        <v>0</v>
      </c>
      <c r="W78" s="7">
        <v>0</v>
      </c>
    </row>
    <row r="79" spans="2:23">
      <c r="B79" s="7" t="s">
        <v>26</v>
      </c>
      <c r="C79" s="19" t="s">
        <v>27</v>
      </c>
      <c r="D79" s="20" t="s">
        <v>170</v>
      </c>
      <c r="E79" s="19" t="s">
        <v>29</v>
      </c>
      <c r="F79" s="19" t="s">
        <v>161</v>
      </c>
      <c r="G79" s="19" t="s">
        <v>162</v>
      </c>
      <c r="H79" s="20" t="s">
        <v>163</v>
      </c>
      <c r="I79" s="20"/>
      <c r="J79" s="20"/>
      <c r="K79" s="20"/>
      <c r="L79" s="20"/>
      <c r="M79" s="20"/>
      <c r="N79" s="19" t="s">
        <v>41</v>
      </c>
      <c r="O79" s="19" t="s">
        <v>216</v>
      </c>
      <c r="P79" s="20" t="s">
        <v>173</v>
      </c>
      <c r="Q79" s="21">
        <v>44985</v>
      </c>
      <c r="R79" s="19" t="s">
        <v>217</v>
      </c>
      <c r="S79" s="7" t="s">
        <v>216</v>
      </c>
      <c r="T79" s="7" t="s">
        <v>175</v>
      </c>
      <c r="V79" s="7">
        <v>0</v>
      </c>
      <c r="W79" s="7">
        <v>0</v>
      </c>
    </row>
    <row r="80" spans="2:23">
      <c r="B80" s="7" t="s">
        <v>26</v>
      </c>
      <c r="C80" s="19" t="s">
        <v>27</v>
      </c>
      <c r="D80" s="20" t="s">
        <v>218</v>
      </c>
      <c r="E80" s="19" t="s">
        <v>70</v>
      </c>
      <c r="F80" s="19" t="s">
        <v>47</v>
      </c>
      <c r="G80" s="19" t="s">
        <v>48</v>
      </c>
      <c r="H80" s="20" t="s">
        <v>49</v>
      </c>
      <c r="I80" s="20"/>
      <c r="J80" s="20"/>
      <c r="K80" s="20"/>
      <c r="L80" s="20"/>
      <c r="M80" s="20"/>
      <c r="N80" s="19" t="s">
        <v>33</v>
      </c>
      <c r="O80" s="19" t="s">
        <v>219</v>
      </c>
      <c r="P80" s="20" t="s">
        <v>173</v>
      </c>
      <c r="Q80" s="21"/>
      <c r="R80" s="19" t="s">
        <v>220</v>
      </c>
      <c r="S80" s="7" t="s">
        <v>219</v>
      </c>
      <c r="T80" s="7" t="s">
        <v>221</v>
      </c>
      <c r="U80" s="7">
        <v>1.4</v>
      </c>
      <c r="V80" s="7">
        <v>0</v>
      </c>
      <c r="W80" s="7">
        <v>0</v>
      </c>
    </row>
    <row r="81" spans="2:23">
      <c r="B81" s="7" t="s">
        <v>26</v>
      </c>
      <c r="C81" s="19" t="s">
        <v>27</v>
      </c>
      <c r="D81" s="20" t="s">
        <v>218</v>
      </c>
      <c r="E81" s="19" t="s">
        <v>70</v>
      </c>
      <c r="F81" s="19" t="s">
        <v>47</v>
      </c>
      <c r="G81" s="19" t="s">
        <v>48</v>
      </c>
      <c r="H81" s="20" t="s">
        <v>49</v>
      </c>
      <c r="I81" s="20"/>
      <c r="J81" s="20"/>
      <c r="K81" s="20"/>
      <c r="L81" s="20"/>
      <c r="M81" s="20"/>
      <c r="N81" s="19" t="s">
        <v>38</v>
      </c>
      <c r="O81" s="19" t="s">
        <v>222</v>
      </c>
      <c r="P81" s="20" t="s">
        <v>173</v>
      </c>
      <c r="Q81" s="21"/>
      <c r="R81" s="19" t="s">
        <v>223</v>
      </c>
      <c r="S81" s="7" t="s">
        <v>222</v>
      </c>
      <c r="T81" s="7" t="s">
        <v>221</v>
      </c>
      <c r="U81" s="7">
        <v>1.4</v>
      </c>
      <c r="V81" s="7">
        <v>0</v>
      </c>
      <c r="W81" s="7">
        <v>0</v>
      </c>
    </row>
    <row r="82" spans="2:23">
      <c r="B82" s="7" t="s">
        <v>26</v>
      </c>
      <c r="C82" s="19" t="s">
        <v>27</v>
      </c>
      <c r="D82" s="20" t="s">
        <v>218</v>
      </c>
      <c r="E82" s="19" t="s">
        <v>70</v>
      </c>
      <c r="F82" s="19" t="s">
        <v>47</v>
      </c>
      <c r="G82" s="19" t="s">
        <v>48</v>
      </c>
      <c r="H82" s="20" t="s">
        <v>49</v>
      </c>
      <c r="I82" s="20"/>
      <c r="J82" s="20"/>
      <c r="K82" s="20"/>
      <c r="L82" s="20"/>
      <c r="M82" s="20"/>
      <c r="N82" s="19" t="s">
        <v>41</v>
      </c>
      <c r="O82" s="19" t="s">
        <v>224</v>
      </c>
      <c r="P82" s="20" t="s">
        <v>173</v>
      </c>
      <c r="Q82" s="21"/>
      <c r="R82" s="19" t="s">
        <v>225</v>
      </c>
      <c r="S82" s="7" t="s">
        <v>224</v>
      </c>
      <c r="T82" s="7" t="s">
        <v>221</v>
      </c>
      <c r="U82" s="7">
        <v>1.4</v>
      </c>
      <c r="V82" s="7">
        <v>0</v>
      </c>
      <c r="W82" s="7">
        <v>0</v>
      </c>
    </row>
    <row r="83" spans="2:23">
      <c r="B83" s="7" t="s">
        <v>26</v>
      </c>
      <c r="C83" s="19" t="s">
        <v>27</v>
      </c>
      <c r="D83" s="20" t="s">
        <v>218</v>
      </c>
      <c r="E83" s="19" t="s">
        <v>70</v>
      </c>
      <c r="F83" s="19" t="s">
        <v>47</v>
      </c>
      <c r="G83" s="19" t="s">
        <v>48</v>
      </c>
      <c r="H83" s="20" t="s">
        <v>49</v>
      </c>
      <c r="I83" s="20"/>
      <c r="J83" s="20"/>
      <c r="K83" s="20"/>
      <c r="L83" s="20"/>
      <c r="M83" s="20"/>
      <c r="N83" s="19" t="s">
        <v>44</v>
      </c>
      <c r="O83" s="19" t="s">
        <v>226</v>
      </c>
      <c r="P83" s="20" t="s">
        <v>173</v>
      </c>
      <c r="Q83" s="21"/>
      <c r="R83" s="19" t="s">
        <v>227</v>
      </c>
      <c r="S83" s="7" t="s">
        <v>226</v>
      </c>
      <c r="T83" s="7" t="s">
        <v>221</v>
      </c>
      <c r="U83" s="7">
        <v>1.4</v>
      </c>
      <c r="V83" s="7">
        <v>0</v>
      </c>
      <c r="W83" s="7">
        <v>0</v>
      </c>
    </row>
    <row r="84" spans="2:23">
      <c r="B84" s="7" t="s">
        <v>26</v>
      </c>
      <c r="C84" s="19" t="s">
        <v>27</v>
      </c>
      <c r="D84" s="20" t="s">
        <v>218</v>
      </c>
      <c r="E84" s="19" t="s">
        <v>70</v>
      </c>
      <c r="F84" s="19" t="s">
        <v>58</v>
      </c>
      <c r="G84" s="19" t="s">
        <v>59</v>
      </c>
      <c r="H84" s="20" t="s">
        <v>228</v>
      </c>
      <c r="I84" s="20"/>
      <c r="J84" s="20"/>
      <c r="K84" s="20"/>
      <c r="L84" s="20"/>
      <c r="M84" s="20"/>
      <c r="N84" s="19" t="s">
        <v>33</v>
      </c>
      <c r="O84" s="19" t="s">
        <v>229</v>
      </c>
      <c r="P84" s="20" t="s">
        <v>173</v>
      </c>
      <c r="Q84" s="21"/>
      <c r="R84" s="19" t="s">
        <v>230</v>
      </c>
      <c r="S84" s="7" t="s">
        <v>229</v>
      </c>
      <c r="T84" s="7" t="s">
        <v>221</v>
      </c>
      <c r="U84" s="7">
        <v>2.9</v>
      </c>
      <c r="V84" s="7">
        <v>0</v>
      </c>
      <c r="W84" s="7">
        <v>0</v>
      </c>
    </row>
    <row r="85" spans="2:23">
      <c r="B85" s="7" t="s">
        <v>26</v>
      </c>
      <c r="C85" s="19" t="s">
        <v>27</v>
      </c>
      <c r="D85" s="20" t="s">
        <v>218</v>
      </c>
      <c r="E85" s="19" t="s">
        <v>70</v>
      </c>
      <c r="F85" s="19" t="s">
        <v>58</v>
      </c>
      <c r="G85" s="19" t="s">
        <v>59</v>
      </c>
      <c r="H85" s="20" t="s">
        <v>228</v>
      </c>
      <c r="I85" s="20"/>
      <c r="J85" s="20"/>
      <c r="K85" s="20"/>
      <c r="L85" s="20"/>
      <c r="M85" s="20"/>
      <c r="N85" s="19" t="s">
        <v>38</v>
      </c>
      <c r="O85" s="19" t="s">
        <v>231</v>
      </c>
      <c r="P85" s="20" t="s">
        <v>173</v>
      </c>
      <c r="Q85" s="21"/>
      <c r="R85" s="19" t="s">
        <v>232</v>
      </c>
      <c r="S85" s="7" t="s">
        <v>231</v>
      </c>
      <c r="T85" s="7" t="s">
        <v>221</v>
      </c>
      <c r="U85" s="7">
        <v>2.9</v>
      </c>
      <c r="V85" s="7">
        <v>0</v>
      </c>
      <c r="W85" s="7">
        <v>0</v>
      </c>
    </row>
    <row r="86" spans="2:23">
      <c r="B86" s="7" t="s">
        <v>26</v>
      </c>
      <c r="C86" s="19" t="s">
        <v>27</v>
      </c>
      <c r="D86" s="20" t="s">
        <v>218</v>
      </c>
      <c r="E86" s="19" t="s">
        <v>70</v>
      </c>
      <c r="F86" s="19" t="s">
        <v>58</v>
      </c>
      <c r="G86" s="19" t="s">
        <v>59</v>
      </c>
      <c r="H86" s="20" t="s">
        <v>228</v>
      </c>
      <c r="I86" s="20"/>
      <c r="J86" s="20"/>
      <c r="K86" s="20"/>
      <c r="L86" s="20"/>
      <c r="M86" s="20"/>
      <c r="N86" s="19" t="s">
        <v>41</v>
      </c>
      <c r="O86" s="19" t="s">
        <v>233</v>
      </c>
      <c r="P86" s="20" t="s">
        <v>173</v>
      </c>
      <c r="Q86" s="21"/>
      <c r="R86" s="19" t="s">
        <v>234</v>
      </c>
      <c r="S86" s="7" t="s">
        <v>233</v>
      </c>
      <c r="T86" s="7" t="s">
        <v>221</v>
      </c>
      <c r="U86" s="7">
        <v>2.9</v>
      </c>
      <c r="V86" s="7">
        <v>0</v>
      </c>
      <c r="W86" s="7">
        <v>0</v>
      </c>
    </row>
    <row r="87" spans="2:23">
      <c r="B87" s="7" t="s">
        <v>26</v>
      </c>
      <c r="C87" s="19" t="s">
        <v>27</v>
      </c>
      <c r="D87" s="20" t="s">
        <v>218</v>
      </c>
      <c r="E87" s="19" t="s">
        <v>70</v>
      </c>
      <c r="F87" s="19" t="s">
        <v>58</v>
      </c>
      <c r="G87" s="19" t="s">
        <v>59</v>
      </c>
      <c r="H87" s="20" t="s">
        <v>228</v>
      </c>
      <c r="I87" s="20"/>
      <c r="J87" s="20"/>
      <c r="K87" s="20"/>
      <c r="L87" s="20"/>
      <c r="M87" s="20"/>
      <c r="N87" s="19" t="s">
        <v>44</v>
      </c>
      <c r="O87" s="19" t="s">
        <v>235</v>
      </c>
      <c r="P87" s="20" t="s">
        <v>173</v>
      </c>
      <c r="Q87" s="21"/>
      <c r="R87" s="19" t="s">
        <v>236</v>
      </c>
      <c r="S87" s="7" t="s">
        <v>235</v>
      </c>
      <c r="T87" s="7" t="s">
        <v>221</v>
      </c>
      <c r="U87" s="7">
        <v>2.9</v>
      </c>
      <c r="V87" s="7">
        <v>0</v>
      </c>
      <c r="W87" s="7">
        <v>0</v>
      </c>
    </row>
    <row r="88" spans="2:23">
      <c r="B88" s="7" t="s">
        <v>26</v>
      </c>
      <c r="C88" s="19" t="s">
        <v>27</v>
      </c>
      <c r="D88" s="20" t="s">
        <v>218</v>
      </c>
      <c r="E88" s="19" t="s">
        <v>70</v>
      </c>
      <c r="F88" s="19" t="s">
        <v>125</v>
      </c>
      <c r="G88" s="19" t="s">
        <v>126</v>
      </c>
      <c r="H88" s="20" t="s">
        <v>154</v>
      </c>
      <c r="I88" s="20"/>
      <c r="J88" s="20"/>
      <c r="K88" s="20"/>
      <c r="L88" s="20"/>
      <c r="M88" s="20"/>
      <c r="N88" s="19" t="s">
        <v>33</v>
      </c>
      <c r="O88" s="19" t="s">
        <v>237</v>
      </c>
      <c r="P88" s="20" t="s">
        <v>173</v>
      </c>
      <c r="Q88" s="21"/>
      <c r="R88" s="19" t="s">
        <v>238</v>
      </c>
      <c r="S88" s="7" t="s">
        <v>237</v>
      </c>
      <c r="T88" s="7" t="s">
        <v>221</v>
      </c>
      <c r="U88" s="7">
        <v>3.3</v>
      </c>
      <c r="V88" s="7">
        <v>0</v>
      </c>
      <c r="W88" s="7">
        <v>0</v>
      </c>
    </row>
    <row r="89" spans="2:23">
      <c r="B89" s="7" t="s">
        <v>26</v>
      </c>
      <c r="C89" s="19" t="s">
        <v>27</v>
      </c>
      <c r="D89" s="20" t="s">
        <v>218</v>
      </c>
      <c r="E89" s="19" t="s">
        <v>70</v>
      </c>
      <c r="F89" s="19" t="s">
        <v>125</v>
      </c>
      <c r="G89" s="19" t="s">
        <v>126</v>
      </c>
      <c r="H89" s="20" t="s">
        <v>154</v>
      </c>
      <c r="I89" s="20"/>
      <c r="J89" s="20"/>
      <c r="K89" s="20"/>
      <c r="L89" s="20"/>
      <c r="M89" s="20"/>
      <c r="N89" s="19" t="s">
        <v>38</v>
      </c>
      <c r="O89" s="19" t="s">
        <v>239</v>
      </c>
      <c r="P89" s="20" t="s">
        <v>173</v>
      </c>
      <c r="Q89" s="21"/>
      <c r="R89" s="19" t="s">
        <v>240</v>
      </c>
      <c r="S89" s="7" t="s">
        <v>239</v>
      </c>
      <c r="T89" s="7" t="s">
        <v>221</v>
      </c>
      <c r="U89" s="7">
        <v>3.3</v>
      </c>
      <c r="V89" s="7">
        <v>0</v>
      </c>
      <c r="W89" s="7">
        <v>0</v>
      </c>
    </row>
    <row r="90" spans="2:23">
      <c r="B90" s="7" t="s">
        <v>26</v>
      </c>
      <c r="C90" s="19" t="s">
        <v>27</v>
      </c>
      <c r="D90" s="20" t="s">
        <v>218</v>
      </c>
      <c r="E90" s="19" t="s">
        <v>70</v>
      </c>
      <c r="F90" s="19" t="s">
        <v>125</v>
      </c>
      <c r="G90" s="19" t="s">
        <v>126</v>
      </c>
      <c r="H90" s="20" t="s">
        <v>154</v>
      </c>
      <c r="I90" s="20"/>
      <c r="J90" s="20"/>
      <c r="K90" s="20"/>
      <c r="L90" s="20"/>
      <c r="M90" s="20"/>
      <c r="N90" s="19" t="s">
        <v>41</v>
      </c>
      <c r="O90" s="19" t="s">
        <v>241</v>
      </c>
      <c r="P90" s="20" t="s">
        <v>173</v>
      </c>
      <c r="Q90" s="21"/>
      <c r="R90" s="19" t="s">
        <v>242</v>
      </c>
      <c r="S90" s="7" t="s">
        <v>241</v>
      </c>
      <c r="T90" s="7" t="s">
        <v>221</v>
      </c>
      <c r="U90" s="7">
        <v>3.3</v>
      </c>
      <c r="V90" s="7">
        <v>0</v>
      </c>
      <c r="W90" s="7">
        <v>0</v>
      </c>
    </row>
    <row r="91" spans="2:23">
      <c r="B91" s="7" t="s">
        <v>26</v>
      </c>
      <c r="C91" s="19" t="s">
        <v>27</v>
      </c>
      <c r="D91" s="20" t="s">
        <v>218</v>
      </c>
      <c r="E91" s="19" t="s">
        <v>70</v>
      </c>
      <c r="F91" s="19" t="s">
        <v>161</v>
      </c>
      <c r="G91" s="19" t="s">
        <v>162</v>
      </c>
      <c r="H91" s="20" t="s">
        <v>163</v>
      </c>
      <c r="I91" s="20"/>
      <c r="J91" s="20"/>
      <c r="K91" s="20"/>
      <c r="L91" s="20"/>
      <c r="M91" s="20"/>
      <c r="N91" s="19" t="s">
        <v>33</v>
      </c>
      <c r="O91" s="19" t="s">
        <v>243</v>
      </c>
      <c r="P91" s="20" t="s">
        <v>173</v>
      </c>
      <c r="Q91" s="21"/>
      <c r="R91" s="19" t="s">
        <v>244</v>
      </c>
      <c r="S91" s="7" t="s">
        <v>243</v>
      </c>
      <c r="T91" s="7" t="s">
        <v>221</v>
      </c>
      <c r="V91" s="7">
        <v>0</v>
      </c>
      <c r="W91" s="7">
        <v>0</v>
      </c>
    </row>
    <row r="92" spans="2:23">
      <c r="B92" s="7" t="s">
        <v>26</v>
      </c>
      <c r="C92" s="19" t="s">
        <v>27</v>
      </c>
      <c r="D92" s="20" t="s">
        <v>218</v>
      </c>
      <c r="E92" s="19" t="s">
        <v>70</v>
      </c>
      <c r="F92" s="19" t="s">
        <v>161</v>
      </c>
      <c r="G92" s="19" t="s">
        <v>162</v>
      </c>
      <c r="H92" s="20" t="s">
        <v>163</v>
      </c>
      <c r="I92" s="20"/>
      <c r="J92" s="20"/>
      <c r="K92" s="20"/>
      <c r="L92" s="20"/>
      <c r="M92" s="20"/>
      <c r="N92" s="19" t="s">
        <v>38</v>
      </c>
      <c r="O92" s="19" t="s">
        <v>245</v>
      </c>
      <c r="P92" s="20" t="s">
        <v>173</v>
      </c>
      <c r="Q92" s="21"/>
      <c r="R92" s="19" t="s">
        <v>246</v>
      </c>
      <c r="S92" s="7" t="s">
        <v>245</v>
      </c>
      <c r="T92" s="7" t="s">
        <v>221</v>
      </c>
      <c r="V92" s="7">
        <v>0</v>
      </c>
      <c r="W92" s="7">
        <v>0</v>
      </c>
    </row>
    <row r="93" spans="2:23">
      <c r="B93" s="7" t="s">
        <v>26</v>
      </c>
      <c r="C93" s="19" t="s">
        <v>27</v>
      </c>
      <c r="D93" s="20" t="s">
        <v>218</v>
      </c>
      <c r="E93" s="19" t="s">
        <v>70</v>
      </c>
      <c r="F93" s="19" t="s">
        <v>161</v>
      </c>
      <c r="G93" s="19" t="s">
        <v>162</v>
      </c>
      <c r="H93" s="20" t="s">
        <v>163</v>
      </c>
      <c r="I93" s="20"/>
      <c r="J93" s="20"/>
      <c r="K93" s="20"/>
      <c r="L93" s="20"/>
      <c r="M93" s="20"/>
      <c r="N93" s="19" t="s">
        <v>41</v>
      </c>
      <c r="O93" s="19" t="s">
        <v>247</v>
      </c>
      <c r="P93" s="20" t="s">
        <v>173</v>
      </c>
      <c r="Q93" s="21"/>
      <c r="R93" s="19" t="s">
        <v>248</v>
      </c>
      <c r="S93" s="7" t="s">
        <v>247</v>
      </c>
      <c r="T93" s="7" t="s">
        <v>221</v>
      </c>
      <c r="V93" s="7">
        <v>0</v>
      </c>
      <c r="W93" s="7">
        <v>0</v>
      </c>
    </row>
    <row r="94" spans="2:23">
      <c r="B94" s="7" t="s">
        <v>26</v>
      </c>
      <c r="C94" s="19" t="s">
        <v>27</v>
      </c>
      <c r="D94" s="20" t="s">
        <v>218</v>
      </c>
      <c r="E94" s="19" t="s">
        <v>88</v>
      </c>
      <c r="F94" s="19" t="s">
        <v>47</v>
      </c>
      <c r="G94" s="19" t="s">
        <v>48</v>
      </c>
      <c r="H94" s="20" t="s">
        <v>249</v>
      </c>
      <c r="I94" s="20"/>
      <c r="J94" s="20"/>
      <c r="K94" s="20"/>
      <c r="L94" s="20"/>
      <c r="M94" s="20"/>
      <c r="N94" s="19" t="s">
        <v>33</v>
      </c>
      <c r="O94" s="19" t="s">
        <v>250</v>
      </c>
      <c r="P94" s="20" t="s">
        <v>173</v>
      </c>
      <c r="Q94" s="21"/>
      <c r="R94" s="19" t="s">
        <v>251</v>
      </c>
      <c r="S94" s="7" t="s">
        <v>250</v>
      </c>
      <c r="T94" s="7" t="s">
        <v>252</v>
      </c>
      <c r="U94" s="7">
        <v>1.9</v>
      </c>
      <c r="V94" s="7">
        <v>0</v>
      </c>
      <c r="W94" s="7">
        <v>0</v>
      </c>
    </row>
    <row r="95" spans="2:23">
      <c r="B95" s="7" t="s">
        <v>26</v>
      </c>
      <c r="C95" s="19" t="s">
        <v>27</v>
      </c>
      <c r="D95" s="20" t="s">
        <v>218</v>
      </c>
      <c r="E95" s="19" t="s">
        <v>88</v>
      </c>
      <c r="F95" s="19" t="s">
        <v>47</v>
      </c>
      <c r="G95" s="19" t="s">
        <v>48</v>
      </c>
      <c r="H95" s="20" t="s">
        <v>249</v>
      </c>
      <c r="I95" s="20"/>
      <c r="J95" s="20"/>
      <c r="K95" s="20"/>
      <c r="L95" s="20"/>
      <c r="M95" s="20"/>
      <c r="N95" s="19" t="s">
        <v>38</v>
      </c>
      <c r="O95" s="19" t="s">
        <v>253</v>
      </c>
      <c r="P95" s="20" t="s">
        <v>173</v>
      </c>
      <c r="Q95" s="21"/>
      <c r="R95" s="19" t="s">
        <v>254</v>
      </c>
      <c r="S95" s="7" t="s">
        <v>253</v>
      </c>
      <c r="T95" s="7" t="s">
        <v>252</v>
      </c>
      <c r="U95" s="7">
        <v>1.9</v>
      </c>
      <c r="V95" s="7">
        <v>0</v>
      </c>
      <c r="W95" s="7">
        <v>0</v>
      </c>
    </row>
    <row r="96" spans="2:23">
      <c r="B96" s="7" t="s">
        <v>26</v>
      </c>
      <c r="C96" s="19" t="s">
        <v>27</v>
      </c>
      <c r="D96" s="20" t="s">
        <v>218</v>
      </c>
      <c r="E96" s="19" t="s">
        <v>88</v>
      </c>
      <c r="F96" s="19" t="s">
        <v>47</v>
      </c>
      <c r="G96" s="19" t="s">
        <v>48</v>
      </c>
      <c r="H96" s="20" t="s">
        <v>249</v>
      </c>
      <c r="I96" s="20"/>
      <c r="J96" s="20"/>
      <c r="K96" s="20"/>
      <c r="L96" s="20"/>
      <c r="M96" s="20"/>
      <c r="N96" s="19" t="s">
        <v>41</v>
      </c>
      <c r="O96" s="19" t="s">
        <v>255</v>
      </c>
      <c r="P96" s="20" t="s">
        <v>173</v>
      </c>
      <c r="Q96" s="21"/>
      <c r="R96" s="19" t="s">
        <v>256</v>
      </c>
      <c r="S96" s="7" t="s">
        <v>255</v>
      </c>
      <c r="T96" s="7" t="s">
        <v>252</v>
      </c>
      <c r="U96" s="7">
        <v>1.9</v>
      </c>
      <c r="V96" s="7">
        <v>0</v>
      </c>
      <c r="W96" s="7">
        <v>0</v>
      </c>
    </row>
    <row r="97" spans="2:23">
      <c r="B97" s="7" t="s">
        <v>26</v>
      </c>
      <c r="C97" s="19" t="s">
        <v>27</v>
      </c>
      <c r="D97" s="20" t="s">
        <v>218</v>
      </c>
      <c r="E97" s="19" t="s">
        <v>88</v>
      </c>
      <c r="F97" s="19" t="s">
        <v>47</v>
      </c>
      <c r="G97" s="19" t="s">
        <v>48</v>
      </c>
      <c r="H97" s="20" t="s">
        <v>249</v>
      </c>
      <c r="I97" s="20"/>
      <c r="J97" s="20"/>
      <c r="K97" s="20"/>
      <c r="L97" s="20"/>
      <c r="M97" s="20"/>
      <c r="N97" s="19" t="s">
        <v>44</v>
      </c>
      <c r="O97" s="19" t="s">
        <v>257</v>
      </c>
      <c r="P97" s="20" t="s">
        <v>173</v>
      </c>
      <c r="Q97" s="21"/>
      <c r="R97" s="19" t="s">
        <v>258</v>
      </c>
      <c r="S97" s="7" t="s">
        <v>257</v>
      </c>
      <c r="T97" s="7" t="s">
        <v>252</v>
      </c>
      <c r="U97" s="7">
        <v>1.9</v>
      </c>
      <c r="V97" s="7">
        <v>0</v>
      </c>
      <c r="W97" s="7">
        <v>0</v>
      </c>
    </row>
    <row r="98" spans="2:23">
      <c r="B98" s="7" t="s">
        <v>26</v>
      </c>
      <c r="C98" s="19" t="s">
        <v>27</v>
      </c>
      <c r="D98" s="20" t="s">
        <v>218</v>
      </c>
      <c r="E98" s="19" t="s">
        <v>88</v>
      </c>
      <c r="F98" s="19" t="s">
        <v>58</v>
      </c>
      <c r="G98" s="19" t="s">
        <v>59</v>
      </c>
      <c r="H98" s="20" t="s">
        <v>228</v>
      </c>
      <c r="I98" s="20"/>
      <c r="J98" s="20"/>
      <c r="K98" s="20"/>
      <c r="L98" s="20"/>
      <c r="M98" s="20"/>
      <c r="N98" s="19" t="s">
        <v>33</v>
      </c>
      <c r="O98" s="19" t="s">
        <v>259</v>
      </c>
      <c r="P98" s="20" t="s">
        <v>173</v>
      </c>
      <c r="Q98" s="21"/>
      <c r="R98" s="19" t="s">
        <v>260</v>
      </c>
      <c r="S98" s="7" t="s">
        <v>259</v>
      </c>
      <c r="T98" s="7" t="s">
        <v>252</v>
      </c>
      <c r="U98" s="7">
        <v>2.9</v>
      </c>
      <c r="V98" s="7">
        <v>0</v>
      </c>
      <c r="W98" s="7">
        <v>0</v>
      </c>
    </row>
    <row r="99" spans="2:23">
      <c r="B99" s="7" t="s">
        <v>26</v>
      </c>
      <c r="C99" s="19" t="s">
        <v>27</v>
      </c>
      <c r="D99" s="20" t="s">
        <v>218</v>
      </c>
      <c r="E99" s="19" t="s">
        <v>88</v>
      </c>
      <c r="F99" s="19" t="s">
        <v>58</v>
      </c>
      <c r="G99" s="19" t="s">
        <v>59</v>
      </c>
      <c r="H99" s="20" t="s">
        <v>228</v>
      </c>
      <c r="I99" s="20"/>
      <c r="J99" s="20"/>
      <c r="K99" s="20"/>
      <c r="L99" s="20"/>
      <c r="M99" s="20"/>
      <c r="N99" s="19" t="s">
        <v>38</v>
      </c>
      <c r="O99" s="19" t="s">
        <v>261</v>
      </c>
      <c r="P99" s="20" t="s">
        <v>173</v>
      </c>
      <c r="Q99" s="21"/>
      <c r="R99" s="19" t="s">
        <v>262</v>
      </c>
      <c r="S99" s="7" t="s">
        <v>261</v>
      </c>
      <c r="T99" s="7" t="s">
        <v>252</v>
      </c>
      <c r="U99" s="7">
        <v>2.9</v>
      </c>
      <c r="V99" s="7">
        <v>0</v>
      </c>
      <c r="W99" s="7">
        <v>0</v>
      </c>
    </row>
    <row r="100" spans="2:23">
      <c r="B100" s="7" t="s">
        <v>26</v>
      </c>
      <c r="C100" s="19" t="s">
        <v>27</v>
      </c>
      <c r="D100" s="20" t="s">
        <v>218</v>
      </c>
      <c r="E100" s="19" t="s">
        <v>88</v>
      </c>
      <c r="F100" s="19" t="s">
        <v>58</v>
      </c>
      <c r="G100" s="19" t="s">
        <v>59</v>
      </c>
      <c r="H100" s="20" t="s">
        <v>228</v>
      </c>
      <c r="I100" s="20"/>
      <c r="J100" s="20"/>
      <c r="K100" s="20"/>
      <c r="L100" s="20"/>
      <c r="M100" s="20"/>
      <c r="N100" s="19" t="s">
        <v>41</v>
      </c>
      <c r="O100" s="19" t="s">
        <v>263</v>
      </c>
      <c r="P100" s="20" t="s">
        <v>173</v>
      </c>
      <c r="Q100" s="21"/>
      <c r="R100" s="19" t="s">
        <v>264</v>
      </c>
      <c r="S100" s="7" t="s">
        <v>263</v>
      </c>
      <c r="T100" s="7" t="s">
        <v>252</v>
      </c>
      <c r="U100" s="7">
        <v>2.9</v>
      </c>
      <c r="V100" s="7">
        <v>0</v>
      </c>
      <c r="W100" s="7">
        <v>0</v>
      </c>
    </row>
    <row r="101" spans="2:23">
      <c r="B101" s="7" t="s">
        <v>26</v>
      </c>
      <c r="C101" s="19" t="s">
        <v>27</v>
      </c>
      <c r="D101" s="20" t="s">
        <v>218</v>
      </c>
      <c r="E101" s="19" t="s">
        <v>88</v>
      </c>
      <c r="F101" s="19" t="s">
        <v>58</v>
      </c>
      <c r="G101" s="19" t="s">
        <v>59</v>
      </c>
      <c r="H101" s="20" t="s">
        <v>228</v>
      </c>
      <c r="I101" s="20"/>
      <c r="J101" s="20"/>
      <c r="K101" s="20"/>
      <c r="L101" s="20"/>
      <c r="M101" s="20"/>
      <c r="N101" s="19" t="s">
        <v>44</v>
      </c>
      <c r="O101" s="19" t="s">
        <v>265</v>
      </c>
      <c r="P101" s="20" t="s">
        <v>173</v>
      </c>
      <c r="Q101" s="21"/>
      <c r="R101" s="19" t="s">
        <v>266</v>
      </c>
      <c r="S101" s="7" t="s">
        <v>265</v>
      </c>
      <c r="T101" s="7" t="s">
        <v>252</v>
      </c>
      <c r="U101" s="7">
        <v>2.9</v>
      </c>
      <c r="V101" s="7">
        <v>0</v>
      </c>
      <c r="W101" s="7">
        <v>0</v>
      </c>
    </row>
    <row r="102" spans="2:23">
      <c r="B102" s="7" t="s">
        <v>26</v>
      </c>
      <c r="C102" s="19" t="s">
        <v>27</v>
      </c>
      <c r="D102" s="20" t="s">
        <v>218</v>
      </c>
      <c r="E102" s="19" t="s">
        <v>88</v>
      </c>
      <c r="F102" s="19" t="s">
        <v>125</v>
      </c>
      <c r="G102" s="19" t="s">
        <v>126</v>
      </c>
      <c r="H102" s="20" t="s">
        <v>154</v>
      </c>
      <c r="I102" s="20"/>
      <c r="J102" s="20"/>
      <c r="K102" s="20"/>
      <c r="L102" s="20"/>
      <c r="M102" s="20"/>
      <c r="N102" s="19" t="s">
        <v>33</v>
      </c>
      <c r="O102" s="19" t="s">
        <v>267</v>
      </c>
      <c r="P102" s="20" t="s">
        <v>173</v>
      </c>
      <c r="Q102" s="21"/>
      <c r="R102" s="19" t="s">
        <v>268</v>
      </c>
      <c r="S102" s="7" t="s">
        <v>267</v>
      </c>
      <c r="T102" s="7" t="s">
        <v>252</v>
      </c>
      <c r="U102" s="7">
        <v>3.3</v>
      </c>
      <c r="V102" s="7">
        <v>0</v>
      </c>
      <c r="W102" s="7">
        <v>0</v>
      </c>
    </row>
    <row r="103" spans="2:23">
      <c r="B103" s="7" t="s">
        <v>26</v>
      </c>
      <c r="C103" s="19" t="s">
        <v>27</v>
      </c>
      <c r="D103" s="20" t="s">
        <v>218</v>
      </c>
      <c r="E103" s="19" t="s">
        <v>88</v>
      </c>
      <c r="F103" s="19" t="s">
        <v>125</v>
      </c>
      <c r="G103" s="19" t="s">
        <v>126</v>
      </c>
      <c r="H103" s="20" t="s">
        <v>154</v>
      </c>
      <c r="I103" s="20"/>
      <c r="J103" s="20"/>
      <c r="K103" s="20"/>
      <c r="L103" s="20"/>
      <c r="M103" s="20"/>
      <c r="N103" s="19" t="s">
        <v>38</v>
      </c>
      <c r="O103" s="19" t="s">
        <v>269</v>
      </c>
      <c r="P103" s="20" t="s">
        <v>173</v>
      </c>
      <c r="Q103" s="21"/>
      <c r="R103" s="19" t="s">
        <v>270</v>
      </c>
      <c r="S103" s="7" t="s">
        <v>269</v>
      </c>
      <c r="T103" s="7" t="s">
        <v>252</v>
      </c>
      <c r="U103" s="7">
        <v>3.3</v>
      </c>
      <c r="V103" s="7">
        <v>0</v>
      </c>
      <c r="W103" s="7">
        <v>0</v>
      </c>
    </row>
    <row r="104" spans="2:23">
      <c r="B104" s="7" t="s">
        <v>26</v>
      </c>
      <c r="C104" s="19" t="s">
        <v>27</v>
      </c>
      <c r="D104" s="20" t="s">
        <v>218</v>
      </c>
      <c r="E104" s="19" t="s">
        <v>88</v>
      </c>
      <c r="F104" s="19" t="s">
        <v>125</v>
      </c>
      <c r="G104" s="19" t="s">
        <v>126</v>
      </c>
      <c r="H104" s="20" t="s">
        <v>154</v>
      </c>
      <c r="I104" s="20"/>
      <c r="J104" s="20"/>
      <c r="K104" s="20"/>
      <c r="L104" s="20"/>
      <c r="M104" s="20"/>
      <c r="N104" s="19" t="s">
        <v>41</v>
      </c>
      <c r="O104" s="19" t="s">
        <v>271</v>
      </c>
      <c r="P104" s="20" t="s">
        <v>173</v>
      </c>
      <c r="Q104" s="21"/>
      <c r="R104" s="19" t="s">
        <v>272</v>
      </c>
      <c r="S104" s="7" t="s">
        <v>271</v>
      </c>
      <c r="T104" s="7" t="s">
        <v>252</v>
      </c>
      <c r="U104" s="7">
        <v>3.3</v>
      </c>
      <c r="V104" s="7">
        <v>0</v>
      </c>
      <c r="W104" s="7">
        <v>0</v>
      </c>
    </row>
    <row r="105" spans="2:23">
      <c r="B105" s="7" t="s">
        <v>26</v>
      </c>
      <c r="C105" s="19" t="s">
        <v>27</v>
      </c>
      <c r="D105" s="20" t="s">
        <v>218</v>
      </c>
      <c r="E105" s="19" t="s">
        <v>88</v>
      </c>
      <c r="F105" s="19" t="s">
        <v>161</v>
      </c>
      <c r="G105" s="19" t="s">
        <v>162</v>
      </c>
      <c r="H105" s="20" t="s">
        <v>163</v>
      </c>
      <c r="I105" s="20"/>
      <c r="J105" s="20"/>
      <c r="K105" s="20"/>
      <c r="L105" s="20"/>
      <c r="M105" s="20"/>
      <c r="N105" s="19" t="s">
        <v>33</v>
      </c>
      <c r="O105" s="19" t="s">
        <v>273</v>
      </c>
      <c r="P105" s="20" t="s">
        <v>173</v>
      </c>
      <c r="Q105" s="21"/>
      <c r="R105" s="19" t="s">
        <v>274</v>
      </c>
      <c r="S105" s="7" t="s">
        <v>273</v>
      </c>
      <c r="T105" s="7" t="s">
        <v>252</v>
      </c>
      <c r="V105" s="7">
        <v>0</v>
      </c>
      <c r="W105" s="7">
        <v>0</v>
      </c>
    </row>
    <row r="106" spans="2:23">
      <c r="B106" s="7" t="s">
        <v>26</v>
      </c>
      <c r="C106" s="19" t="s">
        <v>27</v>
      </c>
      <c r="D106" s="20" t="s">
        <v>218</v>
      </c>
      <c r="E106" s="19" t="s">
        <v>88</v>
      </c>
      <c r="F106" s="19" t="s">
        <v>161</v>
      </c>
      <c r="G106" s="19" t="s">
        <v>162</v>
      </c>
      <c r="H106" s="20" t="s">
        <v>163</v>
      </c>
      <c r="I106" s="20"/>
      <c r="J106" s="20"/>
      <c r="K106" s="20"/>
      <c r="L106" s="20"/>
      <c r="M106" s="20"/>
      <c r="N106" s="19" t="s">
        <v>38</v>
      </c>
      <c r="O106" s="19" t="s">
        <v>275</v>
      </c>
      <c r="P106" s="20" t="s">
        <v>173</v>
      </c>
      <c r="Q106" s="21"/>
      <c r="R106" s="19" t="s">
        <v>276</v>
      </c>
      <c r="S106" s="7" t="s">
        <v>275</v>
      </c>
      <c r="T106" s="7" t="s">
        <v>252</v>
      </c>
      <c r="V106" s="7">
        <v>0</v>
      </c>
      <c r="W106" s="7">
        <v>0</v>
      </c>
    </row>
    <row r="107" spans="2:23">
      <c r="B107" s="7" t="s">
        <v>26</v>
      </c>
      <c r="C107" s="19" t="s">
        <v>27</v>
      </c>
      <c r="D107" s="20" t="s">
        <v>218</v>
      </c>
      <c r="E107" s="19" t="s">
        <v>88</v>
      </c>
      <c r="F107" s="19" t="s">
        <v>161</v>
      </c>
      <c r="G107" s="19" t="s">
        <v>162</v>
      </c>
      <c r="H107" s="20" t="s">
        <v>163</v>
      </c>
      <c r="I107" s="20"/>
      <c r="J107" s="20"/>
      <c r="K107" s="20"/>
      <c r="L107" s="20"/>
      <c r="M107" s="20"/>
      <c r="N107" s="19" t="s">
        <v>41</v>
      </c>
      <c r="O107" s="19" t="s">
        <v>277</v>
      </c>
      <c r="P107" s="20" t="s">
        <v>173</v>
      </c>
      <c r="Q107" s="21"/>
      <c r="R107" s="19" t="s">
        <v>278</v>
      </c>
      <c r="S107" s="7" t="s">
        <v>277</v>
      </c>
      <c r="T107" s="7" t="s">
        <v>252</v>
      </c>
      <c r="V107" s="7">
        <v>0</v>
      </c>
      <c r="W107" s="7">
        <v>0</v>
      </c>
    </row>
    <row r="108" spans="2:23">
      <c r="B108" s="7" t="s">
        <v>26</v>
      </c>
      <c r="C108" s="19" t="s">
        <v>27</v>
      </c>
      <c r="D108" s="20" t="s">
        <v>279</v>
      </c>
      <c r="E108" s="19" t="s">
        <v>70</v>
      </c>
      <c r="F108" s="19" t="s">
        <v>47</v>
      </c>
      <c r="G108" s="19" t="s">
        <v>48</v>
      </c>
      <c r="H108" s="20" t="s">
        <v>280</v>
      </c>
      <c r="I108" s="20"/>
      <c r="J108" s="20"/>
      <c r="K108" s="20"/>
      <c r="L108" s="20"/>
      <c r="M108" s="20"/>
      <c r="N108" s="19" t="s">
        <v>33</v>
      </c>
      <c r="O108" s="19" t="s">
        <v>281</v>
      </c>
      <c r="P108" s="20" t="s">
        <v>282</v>
      </c>
      <c r="Q108" s="21"/>
      <c r="R108" s="19" t="s">
        <v>283</v>
      </c>
      <c r="S108" s="7" t="s">
        <v>281</v>
      </c>
      <c r="T108" s="7" t="s">
        <v>284</v>
      </c>
      <c r="U108" s="7">
        <v>1.5</v>
      </c>
      <c r="V108" s="7">
        <v>0</v>
      </c>
      <c r="W108" s="7">
        <v>0</v>
      </c>
    </row>
    <row r="109" spans="2:23">
      <c r="B109" s="7" t="s">
        <v>26</v>
      </c>
      <c r="C109" s="19" t="s">
        <v>27</v>
      </c>
      <c r="D109" s="20" t="s">
        <v>279</v>
      </c>
      <c r="E109" s="19" t="s">
        <v>70</v>
      </c>
      <c r="F109" s="19" t="s">
        <v>47</v>
      </c>
      <c r="G109" s="19" t="s">
        <v>48</v>
      </c>
      <c r="H109" s="20" t="s">
        <v>280</v>
      </c>
      <c r="I109" s="20"/>
      <c r="J109" s="20"/>
      <c r="K109" s="20"/>
      <c r="L109" s="20"/>
      <c r="M109" s="20"/>
      <c r="N109" s="19" t="s">
        <v>38</v>
      </c>
      <c r="O109" s="19" t="s">
        <v>285</v>
      </c>
      <c r="P109" s="20" t="s">
        <v>282</v>
      </c>
      <c r="Q109" s="21"/>
      <c r="R109" s="19" t="s">
        <v>286</v>
      </c>
      <c r="S109" s="7" t="s">
        <v>285</v>
      </c>
      <c r="T109" s="7" t="s">
        <v>284</v>
      </c>
      <c r="U109" s="7">
        <v>1.5</v>
      </c>
      <c r="V109" s="7">
        <v>0</v>
      </c>
      <c r="W109" s="7">
        <v>0</v>
      </c>
    </row>
    <row r="110" spans="2:23">
      <c r="B110" s="7" t="s">
        <v>26</v>
      </c>
      <c r="C110" s="19" t="s">
        <v>27</v>
      </c>
      <c r="D110" s="20" t="s">
        <v>279</v>
      </c>
      <c r="E110" s="19" t="s">
        <v>70</v>
      </c>
      <c r="F110" s="19" t="s">
        <v>47</v>
      </c>
      <c r="G110" s="19" t="s">
        <v>48</v>
      </c>
      <c r="H110" s="20" t="s">
        <v>280</v>
      </c>
      <c r="I110" s="20"/>
      <c r="J110" s="20"/>
      <c r="K110" s="20"/>
      <c r="L110" s="20"/>
      <c r="M110" s="20"/>
      <c r="N110" s="19" t="s">
        <v>41</v>
      </c>
      <c r="O110" s="19" t="s">
        <v>287</v>
      </c>
      <c r="P110" s="20" t="s">
        <v>282</v>
      </c>
      <c r="Q110" s="21"/>
      <c r="R110" s="19" t="s">
        <v>288</v>
      </c>
      <c r="S110" s="7" t="s">
        <v>287</v>
      </c>
      <c r="T110" s="7" t="s">
        <v>284</v>
      </c>
      <c r="U110" s="7">
        <v>1.5</v>
      </c>
      <c r="V110" s="7">
        <v>0</v>
      </c>
      <c r="W110" s="7">
        <v>0</v>
      </c>
    </row>
    <row r="111" spans="2:23">
      <c r="B111" s="7" t="s">
        <v>26</v>
      </c>
      <c r="C111" s="19" t="s">
        <v>27</v>
      </c>
      <c r="D111" s="20" t="s">
        <v>279</v>
      </c>
      <c r="E111" s="19" t="s">
        <v>70</v>
      </c>
      <c r="F111" s="19" t="s">
        <v>47</v>
      </c>
      <c r="G111" s="19" t="s">
        <v>48</v>
      </c>
      <c r="H111" s="20" t="s">
        <v>280</v>
      </c>
      <c r="I111" s="20"/>
      <c r="J111" s="20"/>
      <c r="K111" s="20"/>
      <c r="L111" s="20"/>
      <c r="M111" s="20"/>
      <c r="N111" s="19" t="s">
        <v>44</v>
      </c>
      <c r="O111" s="19" t="s">
        <v>289</v>
      </c>
      <c r="P111" s="20" t="s">
        <v>282</v>
      </c>
      <c r="Q111" s="21"/>
      <c r="R111" s="19" t="s">
        <v>290</v>
      </c>
      <c r="S111" s="7" t="s">
        <v>289</v>
      </c>
      <c r="T111" s="7" t="s">
        <v>284</v>
      </c>
      <c r="U111" s="7">
        <v>1.5</v>
      </c>
      <c r="V111" s="7">
        <v>0</v>
      </c>
      <c r="W111" s="7">
        <v>0</v>
      </c>
    </row>
    <row r="112" spans="2:23">
      <c r="B112" s="7" t="s">
        <v>26</v>
      </c>
      <c r="C112" s="19" t="s">
        <v>27</v>
      </c>
      <c r="D112" s="20" t="s">
        <v>279</v>
      </c>
      <c r="E112" s="19" t="s">
        <v>70</v>
      </c>
      <c r="F112" s="19" t="s">
        <v>58</v>
      </c>
      <c r="G112" s="19" t="s">
        <v>59</v>
      </c>
      <c r="H112" s="20" t="s">
        <v>145</v>
      </c>
      <c r="I112" s="20"/>
      <c r="J112" s="20"/>
      <c r="K112" s="20"/>
      <c r="L112" s="20"/>
      <c r="M112" s="20"/>
      <c r="N112" s="19" t="s">
        <v>33</v>
      </c>
      <c r="O112" s="19" t="s">
        <v>291</v>
      </c>
      <c r="P112" s="20" t="s">
        <v>282</v>
      </c>
      <c r="Q112" s="21"/>
      <c r="R112" s="19" t="s">
        <v>292</v>
      </c>
      <c r="S112" s="7" t="s">
        <v>291</v>
      </c>
      <c r="T112" s="7" t="s">
        <v>284</v>
      </c>
      <c r="U112" s="7">
        <v>2.8</v>
      </c>
      <c r="V112" s="7">
        <v>0</v>
      </c>
      <c r="W112" s="7">
        <v>0</v>
      </c>
    </row>
    <row r="113" spans="2:23">
      <c r="B113" s="7" t="s">
        <v>26</v>
      </c>
      <c r="C113" s="19" t="s">
        <v>27</v>
      </c>
      <c r="D113" s="20" t="s">
        <v>279</v>
      </c>
      <c r="E113" s="19" t="s">
        <v>70</v>
      </c>
      <c r="F113" s="19" t="s">
        <v>58</v>
      </c>
      <c r="G113" s="19" t="s">
        <v>59</v>
      </c>
      <c r="H113" s="20" t="s">
        <v>145</v>
      </c>
      <c r="I113" s="20"/>
      <c r="J113" s="20"/>
      <c r="K113" s="20"/>
      <c r="L113" s="20"/>
      <c r="M113" s="20"/>
      <c r="N113" s="19" t="s">
        <v>38</v>
      </c>
      <c r="O113" s="19" t="s">
        <v>293</v>
      </c>
      <c r="P113" s="20" t="s">
        <v>282</v>
      </c>
      <c r="Q113" s="21"/>
      <c r="R113" s="19" t="s">
        <v>294</v>
      </c>
      <c r="S113" s="7" t="s">
        <v>293</v>
      </c>
      <c r="T113" s="7" t="s">
        <v>284</v>
      </c>
      <c r="U113" s="7">
        <v>2.8</v>
      </c>
      <c r="V113" s="7">
        <v>0</v>
      </c>
      <c r="W113" s="7">
        <v>0</v>
      </c>
    </row>
    <row r="114" spans="2:23">
      <c r="B114" s="7" t="s">
        <v>26</v>
      </c>
      <c r="C114" s="19" t="s">
        <v>27</v>
      </c>
      <c r="D114" s="20" t="s">
        <v>279</v>
      </c>
      <c r="E114" s="19" t="s">
        <v>70</v>
      </c>
      <c r="F114" s="19" t="s">
        <v>58</v>
      </c>
      <c r="G114" s="19" t="s">
        <v>59</v>
      </c>
      <c r="H114" s="20" t="s">
        <v>145</v>
      </c>
      <c r="I114" s="20"/>
      <c r="J114" s="20"/>
      <c r="K114" s="20"/>
      <c r="L114" s="20"/>
      <c r="M114" s="20"/>
      <c r="N114" s="19" t="s">
        <v>41</v>
      </c>
      <c r="O114" s="19" t="s">
        <v>295</v>
      </c>
      <c r="P114" s="20" t="s">
        <v>282</v>
      </c>
      <c r="Q114" s="21"/>
      <c r="R114" s="19" t="s">
        <v>296</v>
      </c>
      <c r="S114" s="7" t="s">
        <v>295</v>
      </c>
      <c r="T114" s="7" t="s">
        <v>284</v>
      </c>
      <c r="U114" s="7">
        <v>2.8</v>
      </c>
      <c r="V114" s="7">
        <v>0</v>
      </c>
      <c r="W114" s="7">
        <v>0</v>
      </c>
    </row>
    <row r="115" spans="2:23">
      <c r="B115" s="7" t="s">
        <v>26</v>
      </c>
      <c r="C115" s="19" t="s">
        <v>27</v>
      </c>
      <c r="D115" s="20" t="s">
        <v>279</v>
      </c>
      <c r="E115" s="19" t="s">
        <v>70</v>
      </c>
      <c r="F115" s="19" t="s">
        <v>58</v>
      </c>
      <c r="G115" s="19" t="s">
        <v>59</v>
      </c>
      <c r="H115" s="20" t="s">
        <v>145</v>
      </c>
      <c r="I115" s="20"/>
      <c r="J115" s="20"/>
      <c r="K115" s="20"/>
      <c r="L115" s="20"/>
      <c r="M115" s="20"/>
      <c r="N115" s="19" t="s">
        <v>44</v>
      </c>
      <c r="O115" s="19" t="s">
        <v>297</v>
      </c>
      <c r="P115" s="20" t="s">
        <v>282</v>
      </c>
      <c r="Q115" s="21"/>
      <c r="R115" s="19" t="s">
        <v>298</v>
      </c>
      <c r="S115" s="7" t="s">
        <v>297</v>
      </c>
      <c r="T115" s="7" t="s">
        <v>284</v>
      </c>
      <c r="U115" s="7">
        <v>2.8</v>
      </c>
      <c r="V115" s="7">
        <v>0</v>
      </c>
      <c r="W115" s="7">
        <v>0</v>
      </c>
    </row>
    <row r="116" spans="2:23">
      <c r="B116" s="7" t="s">
        <v>26</v>
      </c>
      <c r="C116" s="19" t="s">
        <v>27</v>
      </c>
      <c r="D116" s="20" t="s">
        <v>279</v>
      </c>
      <c r="E116" s="19" t="s">
        <v>70</v>
      </c>
      <c r="F116" s="19" t="s">
        <v>125</v>
      </c>
      <c r="G116" s="19" t="s">
        <v>126</v>
      </c>
      <c r="H116" s="20" t="s">
        <v>154</v>
      </c>
      <c r="I116" s="20"/>
      <c r="J116" s="20"/>
      <c r="K116" s="20"/>
      <c r="L116" s="20"/>
      <c r="M116" s="20"/>
      <c r="N116" s="19" t="s">
        <v>33</v>
      </c>
      <c r="O116" s="19" t="s">
        <v>299</v>
      </c>
      <c r="P116" s="20" t="s">
        <v>173</v>
      </c>
      <c r="Q116" s="21"/>
      <c r="R116" s="19" t="s">
        <v>300</v>
      </c>
      <c r="S116" s="7" t="s">
        <v>299</v>
      </c>
      <c r="T116" s="7" t="s">
        <v>284</v>
      </c>
      <c r="U116" s="7">
        <v>3.3</v>
      </c>
      <c r="V116" s="7">
        <v>0</v>
      </c>
      <c r="W116" s="7">
        <v>0</v>
      </c>
    </row>
    <row r="117" spans="2:23">
      <c r="B117" s="7" t="s">
        <v>26</v>
      </c>
      <c r="C117" s="19" t="s">
        <v>27</v>
      </c>
      <c r="D117" s="20" t="s">
        <v>279</v>
      </c>
      <c r="E117" s="19" t="s">
        <v>70</v>
      </c>
      <c r="F117" s="19" t="s">
        <v>125</v>
      </c>
      <c r="G117" s="19" t="s">
        <v>126</v>
      </c>
      <c r="H117" s="20" t="s">
        <v>154</v>
      </c>
      <c r="I117" s="20"/>
      <c r="J117" s="20"/>
      <c r="K117" s="20"/>
      <c r="L117" s="20"/>
      <c r="M117" s="20"/>
      <c r="N117" s="19" t="s">
        <v>38</v>
      </c>
      <c r="O117" s="19" t="s">
        <v>301</v>
      </c>
      <c r="P117" s="20" t="s">
        <v>173</v>
      </c>
      <c r="Q117" s="21"/>
      <c r="R117" s="19" t="s">
        <v>302</v>
      </c>
      <c r="S117" s="7" t="s">
        <v>301</v>
      </c>
      <c r="T117" s="7" t="s">
        <v>284</v>
      </c>
      <c r="U117" s="7">
        <v>3.3</v>
      </c>
      <c r="V117" s="7">
        <v>0</v>
      </c>
      <c r="W117" s="7">
        <v>0</v>
      </c>
    </row>
    <row r="118" spans="2:23">
      <c r="B118" s="7" t="s">
        <v>26</v>
      </c>
      <c r="C118" s="19" t="s">
        <v>27</v>
      </c>
      <c r="D118" s="20" t="s">
        <v>279</v>
      </c>
      <c r="E118" s="19" t="s">
        <v>70</v>
      </c>
      <c r="F118" s="19" t="s">
        <v>125</v>
      </c>
      <c r="G118" s="19" t="s">
        <v>126</v>
      </c>
      <c r="H118" s="20" t="s">
        <v>154</v>
      </c>
      <c r="I118" s="20"/>
      <c r="J118" s="20"/>
      <c r="K118" s="20"/>
      <c r="L118" s="20"/>
      <c r="M118" s="20"/>
      <c r="N118" s="19" t="s">
        <v>41</v>
      </c>
      <c r="O118" s="19" t="s">
        <v>303</v>
      </c>
      <c r="P118" s="20" t="s">
        <v>173</v>
      </c>
      <c r="Q118" s="21"/>
      <c r="R118" s="19" t="s">
        <v>304</v>
      </c>
      <c r="S118" s="7" t="s">
        <v>303</v>
      </c>
      <c r="T118" s="7" t="s">
        <v>284</v>
      </c>
      <c r="U118" s="7">
        <v>3.3</v>
      </c>
      <c r="V118" s="7">
        <v>0</v>
      </c>
      <c r="W118" s="7">
        <v>0</v>
      </c>
    </row>
    <row r="119" spans="2:23">
      <c r="B119" s="7" t="s">
        <v>26</v>
      </c>
      <c r="C119" s="19" t="s">
        <v>27</v>
      </c>
      <c r="D119" s="20" t="s">
        <v>279</v>
      </c>
      <c r="E119" s="19" t="s">
        <v>70</v>
      </c>
      <c r="F119" s="19" t="s">
        <v>161</v>
      </c>
      <c r="G119" s="19" t="s">
        <v>162</v>
      </c>
      <c r="H119" s="20" t="s">
        <v>163</v>
      </c>
      <c r="I119" s="20"/>
      <c r="J119" s="20"/>
      <c r="K119" s="20"/>
      <c r="L119" s="20"/>
      <c r="M119" s="20"/>
      <c r="N119" s="19" t="s">
        <v>33</v>
      </c>
      <c r="O119" s="19" t="s">
        <v>305</v>
      </c>
      <c r="P119" s="20" t="s">
        <v>173</v>
      </c>
      <c r="Q119" s="21"/>
      <c r="R119" s="19" t="s">
        <v>306</v>
      </c>
      <c r="S119" s="7" t="s">
        <v>305</v>
      </c>
      <c r="T119" s="7" t="s">
        <v>284</v>
      </c>
      <c r="V119" s="7">
        <v>0</v>
      </c>
      <c r="W119" s="7">
        <v>0</v>
      </c>
    </row>
    <row r="120" spans="2:23">
      <c r="B120" s="7" t="s">
        <v>26</v>
      </c>
      <c r="C120" s="19" t="s">
        <v>27</v>
      </c>
      <c r="D120" s="20" t="s">
        <v>279</v>
      </c>
      <c r="E120" s="19" t="s">
        <v>70</v>
      </c>
      <c r="F120" s="19" t="s">
        <v>161</v>
      </c>
      <c r="G120" s="19" t="s">
        <v>162</v>
      </c>
      <c r="H120" s="20" t="s">
        <v>163</v>
      </c>
      <c r="I120" s="20"/>
      <c r="J120" s="20"/>
      <c r="K120" s="20"/>
      <c r="L120" s="20"/>
      <c r="M120" s="20"/>
      <c r="N120" s="19" t="s">
        <v>38</v>
      </c>
      <c r="O120" s="19" t="s">
        <v>307</v>
      </c>
      <c r="P120" s="20" t="s">
        <v>173</v>
      </c>
      <c r="Q120" s="21"/>
      <c r="R120" s="19" t="s">
        <v>308</v>
      </c>
      <c r="S120" s="7" t="s">
        <v>307</v>
      </c>
      <c r="T120" s="7" t="s">
        <v>284</v>
      </c>
      <c r="V120" s="7">
        <v>0</v>
      </c>
      <c r="W120" s="7">
        <v>0</v>
      </c>
    </row>
    <row r="121" spans="2:23">
      <c r="B121" s="7" t="s">
        <v>26</v>
      </c>
      <c r="C121" s="19" t="s">
        <v>27</v>
      </c>
      <c r="D121" s="20" t="s">
        <v>279</v>
      </c>
      <c r="E121" s="19" t="s">
        <v>70</v>
      </c>
      <c r="F121" s="19" t="s">
        <v>161</v>
      </c>
      <c r="G121" s="19" t="s">
        <v>162</v>
      </c>
      <c r="H121" s="20" t="s">
        <v>163</v>
      </c>
      <c r="I121" s="20"/>
      <c r="J121" s="20"/>
      <c r="K121" s="20"/>
      <c r="L121" s="20"/>
      <c r="M121" s="20"/>
      <c r="N121" s="19" t="s">
        <v>41</v>
      </c>
      <c r="O121" s="19" t="s">
        <v>309</v>
      </c>
      <c r="P121" s="20" t="s">
        <v>173</v>
      </c>
      <c r="Q121" s="21"/>
      <c r="R121" s="19" t="s">
        <v>310</v>
      </c>
      <c r="S121" s="7" t="s">
        <v>309</v>
      </c>
      <c r="T121" s="7" t="s">
        <v>284</v>
      </c>
      <c r="V121" s="7">
        <v>0</v>
      </c>
      <c r="W121" s="7">
        <v>0</v>
      </c>
    </row>
    <row r="122" spans="2:23">
      <c r="B122" s="7" t="s">
        <v>26</v>
      </c>
      <c r="C122" s="19" t="s">
        <v>27</v>
      </c>
      <c r="D122" s="20" t="s">
        <v>311</v>
      </c>
      <c r="E122" s="19" t="s">
        <v>29</v>
      </c>
      <c r="F122" s="19" t="s">
        <v>312</v>
      </c>
      <c r="G122" s="19" t="s">
        <v>313</v>
      </c>
      <c r="H122" s="20" t="s">
        <v>314</v>
      </c>
      <c r="I122" s="20"/>
      <c r="J122" s="20"/>
      <c r="K122" s="20"/>
      <c r="L122" s="20"/>
      <c r="M122" s="20"/>
      <c r="N122" s="19" t="s">
        <v>33</v>
      </c>
      <c r="O122" s="19" t="s">
        <v>315</v>
      </c>
      <c r="P122" s="20" t="s">
        <v>35</v>
      </c>
      <c r="Q122" s="21"/>
      <c r="R122" s="19" t="s">
        <v>316</v>
      </c>
      <c r="S122" s="7" t="s">
        <v>315</v>
      </c>
      <c r="T122" s="7" t="s">
        <v>317</v>
      </c>
      <c r="U122" s="7">
        <v>6</v>
      </c>
      <c r="V122" s="7">
        <v>0</v>
      </c>
      <c r="W122" s="7">
        <v>0</v>
      </c>
    </row>
    <row r="123" spans="2:23">
      <c r="B123" s="7" t="s">
        <v>26</v>
      </c>
      <c r="C123" s="19" t="s">
        <v>27</v>
      </c>
      <c r="D123" s="20" t="s">
        <v>311</v>
      </c>
      <c r="E123" s="19" t="s">
        <v>29</v>
      </c>
      <c r="F123" s="19" t="s">
        <v>312</v>
      </c>
      <c r="G123" s="19" t="s">
        <v>313</v>
      </c>
      <c r="H123" s="20" t="s">
        <v>314</v>
      </c>
      <c r="I123" s="20"/>
      <c r="J123" s="20"/>
      <c r="K123" s="20"/>
      <c r="L123" s="20"/>
      <c r="M123" s="20"/>
      <c r="N123" s="19" t="s">
        <v>38</v>
      </c>
      <c r="O123" s="19" t="s">
        <v>318</v>
      </c>
      <c r="P123" s="20" t="s">
        <v>35</v>
      </c>
      <c r="Q123" s="21"/>
      <c r="R123" s="19" t="s">
        <v>319</v>
      </c>
      <c r="S123" s="7" t="s">
        <v>318</v>
      </c>
      <c r="T123" s="7" t="s">
        <v>317</v>
      </c>
      <c r="U123" s="7">
        <v>6</v>
      </c>
      <c r="V123" s="7">
        <v>0</v>
      </c>
      <c r="W123" s="7">
        <v>0</v>
      </c>
    </row>
    <row r="124" spans="2:23">
      <c r="B124" s="7" t="s">
        <v>26</v>
      </c>
      <c r="C124" s="19" t="s">
        <v>27</v>
      </c>
      <c r="D124" s="20" t="s">
        <v>311</v>
      </c>
      <c r="E124" s="19" t="s">
        <v>29</v>
      </c>
      <c r="F124" s="19" t="s">
        <v>312</v>
      </c>
      <c r="G124" s="19" t="s">
        <v>313</v>
      </c>
      <c r="H124" s="20" t="s">
        <v>314</v>
      </c>
      <c r="I124" s="20"/>
      <c r="J124" s="20"/>
      <c r="K124" s="20"/>
      <c r="L124" s="20"/>
      <c r="M124" s="20"/>
      <c r="N124" s="19" t="s">
        <v>41</v>
      </c>
      <c r="O124" s="19" t="s">
        <v>320</v>
      </c>
      <c r="P124" s="20" t="s">
        <v>35</v>
      </c>
      <c r="Q124" s="21"/>
      <c r="R124" s="19" t="s">
        <v>321</v>
      </c>
      <c r="S124" s="7" t="s">
        <v>320</v>
      </c>
      <c r="T124" s="7" t="s">
        <v>317</v>
      </c>
      <c r="U124" s="7">
        <v>6</v>
      </c>
      <c r="V124" s="7">
        <v>0</v>
      </c>
      <c r="W124" s="7">
        <v>0</v>
      </c>
    </row>
    <row r="125" spans="2:23">
      <c r="B125" s="7" t="s">
        <v>26</v>
      </c>
      <c r="C125" s="19" t="s">
        <v>27</v>
      </c>
      <c r="D125" s="20" t="s">
        <v>322</v>
      </c>
      <c r="E125" s="19" t="s">
        <v>29</v>
      </c>
      <c r="F125" s="19" t="s">
        <v>323</v>
      </c>
      <c r="G125" s="19" t="s">
        <v>324</v>
      </c>
      <c r="H125" s="20" t="s">
        <v>325</v>
      </c>
      <c r="I125" s="20"/>
      <c r="J125" s="20"/>
      <c r="K125" s="20"/>
      <c r="L125" s="20"/>
      <c r="M125" s="20"/>
      <c r="N125" s="19" t="s">
        <v>33</v>
      </c>
      <c r="O125" s="19" t="s">
        <v>326</v>
      </c>
      <c r="P125" s="20"/>
      <c r="Q125" s="21">
        <v>44985</v>
      </c>
      <c r="R125" s="19" t="s">
        <v>327</v>
      </c>
      <c r="S125" s="7" t="s">
        <v>326</v>
      </c>
      <c r="T125" s="7" t="s">
        <v>328</v>
      </c>
      <c r="V125" s="7">
        <v>0</v>
      </c>
      <c r="W125" s="7">
        <v>0</v>
      </c>
    </row>
    <row r="126" spans="2:23">
      <c r="B126" s="7" t="s">
        <v>26</v>
      </c>
      <c r="C126" s="19" t="s">
        <v>27</v>
      </c>
      <c r="D126" s="20" t="s">
        <v>322</v>
      </c>
      <c r="E126" s="19" t="s">
        <v>29</v>
      </c>
      <c r="F126" s="19" t="s">
        <v>323</v>
      </c>
      <c r="G126" s="19" t="s">
        <v>324</v>
      </c>
      <c r="H126" s="20" t="s">
        <v>325</v>
      </c>
      <c r="I126" s="20"/>
      <c r="J126" s="20"/>
      <c r="K126" s="20"/>
      <c r="L126" s="20"/>
      <c r="M126" s="20"/>
      <c r="N126" s="19" t="s">
        <v>38</v>
      </c>
      <c r="O126" s="19" t="s">
        <v>329</v>
      </c>
      <c r="P126" s="20"/>
      <c r="Q126" s="21">
        <v>44985</v>
      </c>
      <c r="R126" s="19" t="s">
        <v>330</v>
      </c>
      <c r="S126" s="7" t="s">
        <v>329</v>
      </c>
      <c r="T126" s="7" t="s">
        <v>328</v>
      </c>
      <c r="V126" s="7">
        <v>0</v>
      </c>
      <c r="W126" s="7">
        <v>0</v>
      </c>
    </row>
    <row r="127" spans="2:23">
      <c r="B127" s="7" t="s">
        <v>26</v>
      </c>
      <c r="C127" s="19" t="s">
        <v>27</v>
      </c>
      <c r="D127" s="20" t="s">
        <v>322</v>
      </c>
      <c r="E127" s="19" t="s">
        <v>29</v>
      </c>
      <c r="F127" s="19" t="s">
        <v>323</v>
      </c>
      <c r="G127" s="19" t="s">
        <v>324</v>
      </c>
      <c r="H127" s="20" t="s">
        <v>325</v>
      </c>
      <c r="I127" s="20"/>
      <c r="J127" s="20"/>
      <c r="K127" s="20"/>
      <c r="L127" s="20"/>
      <c r="M127" s="20"/>
      <c r="N127" s="19" t="s">
        <v>41</v>
      </c>
      <c r="O127" s="19" t="s">
        <v>331</v>
      </c>
      <c r="P127" s="20"/>
      <c r="Q127" s="21">
        <v>44985</v>
      </c>
      <c r="R127" s="19" t="s">
        <v>332</v>
      </c>
      <c r="S127" s="7" t="s">
        <v>331</v>
      </c>
      <c r="T127" s="7" t="s">
        <v>328</v>
      </c>
      <c r="V127" s="7">
        <v>0</v>
      </c>
      <c r="W127" s="7">
        <v>0</v>
      </c>
    </row>
    <row r="128" spans="2:23">
      <c r="B128" s="7" t="s">
        <v>26</v>
      </c>
      <c r="C128" s="19" t="s">
        <v>27</v>
      </c>
      <c r="D128" s="20" t="s">
        <v>333</v>
      </c>
      <c r="E128" s="19" t="s">
        <v>70</v>
      </c>
      <c r="F128" s="19" t="s">
        <v>312</v>
      </c>
      <c r="G128" s="19" t="s">
        <v>313</v>
      </c>
      <c r="H128" s="20" t="s">
        <v>314</v>
      </c>
      <c r="I128" s="20"/>
      <c r="J128" s="20"/>
      <c r="K128" s="20"/>
      <c r="L128" s="20"/>
      <c r="M128" s="20"/>
      <c r="N128" s="19" t="s">
        <v>33</v>
      </c>
      <c r="O128" s="19" t="s">
        <v>334</v>
      </c>
      <c r="P128" s="20"/>
      <c r="Q128" s="21"/>
      <c r="R128" s="19" t="s">
        <v>335</v>
      </c>
      <c r="S128" s="7" t="s">
        <v>334</v>
      </c>
      <c r="T128" s="7" t="s">
        <v>336</v>
      </c>
      <c r="U128" s="7">
        <v>6</v>
      </c>
      <c r="V128" s="7">
        <v>0</v>
      </c>
      <c r="W128" s="7">
        <v>0</v>
      </c>
    </row>
    <row r="129" spans="2:23">
      <c r="B129" s="7" t="s">
        <v>26</v>
      </c>
      <c r="C129" s="19" t="s">
        <v>27</v>
      </c>
      <c r="D129" s="20" t="s">
        <v>333</v>
      </c>
      <c r="E129" s="19" t="s">
        <v>70</v>
      </c>
      <c r="F129" s="19" t="s">
        <v>312</v>
      </c>
      <c r="G129" s="19" t="s">
        <v>313</v>
      </c>
      <c r="H129" s="20" t="s">
        <v>314</v>
      </c>
      <c r="I129" s="20"/>
      <c r="J129" s="20"/>
      <c r="K129" s="20"/>
      <c r="L129" s="20"/>
      <c r="M129" s="20"/>
      <c r="N129" s="19" t="s">
        <v>38</v>
      </c>
      <c r="O129" s="19" t="s">
        <v>337</v>
      </c>
      <c r="P129" s="20"/>
      <c r="Q129" s="21"/>
      <c r="R129" s="19" t="s">
        <v>338</v>
      </c>
      <c r="S129" s="7" t="s">
        <v>337</v>
      </c>
      <c r="T129" s="7" t="s">
        <v>336</v>
      </c>
      <c r="U129" s="7">
        <v>6</v>
      </c>
      <c r="V129" s="7">
        <v>0</v>
      </c>
      <c r="W129" s="7">
        <v>0</v>
      </c>
    </row>
    <row r="130" spans="2:23">
      <c r="B130" s="7" t="s">
        <v>26</v>
      </c>
      <c r="C130" s="19" t="s">
        <v>27</v>
      </c>
      <c r="D130" s="20" t="s">
        <v>333</v>
      </c>
      <c r="E130" s="19" t="s">
        <v>70</v>
      </c>
      <c r="F130" s="19" t="s">
        <v>312</v>
      </c>
      <c r="G130" s="19" t="s">
        <v>313</v>
      </c>
      <c r="H130" s="20" t="s">
        <v>314</v>
      </c>
      <c r="I130" s="20"/>
      <c r="J130" s="20"/>
      <c r="K130" s="20"/>
      <c r="L130" s="20"/>
      <c r="M130" s="20"/>
      <c r="N130" s="19" t="s">
        <v>41</v>
      </c>
      <c r="O130" s="19" t="s">
        <v>339</v>
      </c>
      <c r="P130" s="20"/>
      <c r="Q130" s="21"/>
      <c r="R130" s="19" t="s">
        <v>340</v>
      </c>
      <c r="S130" s="7" t="s">
        <v>339</v>
      </c>
      <c r="T130" s="7" t="s">
        <v>336</v>
      </c>
      <c r="U130" s="7">
        <v>6</v>
      </c>
      <c r="V130" s="7">
        <v>0</v>
      </c>
      <c r="W130" s="7">
        <v>0</v>
      </c>
    </row>
    <row r="131" spans="2:23">
      <c r="B131" s="7" t="s">
        <v>26</v>
      </c>
      <c r="C131" s="19" t="s">
        <v>27</v>
      </c>
      <c r="D131" s="20" t="s">
        <v>333</v>
      </c>
      <c r="E131" s="19" t="s">
        <v>88</v>
      </c>
      <c r="F131" s="19" t="s">
        <v>312</v>
      </c>
      <c r="G131" s="19" t="s">
        <v>313</v>
      </c>
      <c r="H131" s="20" t="s">
        <v>314</v>
      </c>
      <c r="I131" s="20"/>
      <c r="J131" s="20"/>
      <c r="K131" s="20"/>
      <c r="L131" s="20"/>
      <c r="M131" s="20"/>
      <c r="N131" s="19" t="s">
        <v>33</v>
      </c>
      <c r="O131" s="19" t="s">
        <v>341</v>
      </c>
      <c r="P131" s="20"/>
      <c r="Q131" s="21"/>
      <c r="R131" s="19" t="s">
        <v>342</v>
      </c>
      <c r="S131" s="7" t="s">
        <v>341</v>
      </c>
      <c r="T131" s="7" t="s">
        <v>343</v>
      </c>
      <c r="U131" s="7">
        <v>6</v>
      </c>
      <c r="V131" s="7">
        <v>0</v>
      </c>
      <c r="W131" s="7">
        <v>0</v>
      </c>
    </row>
    <row r="132" spans="2:23">
      <c r="B132" s="7" t="s">
        <v>26</v>
      </c>
      <c r="C132" s="19" t="s">
        <v>27</v>
      </c>
      <c r="D132" s="20" t="s">
        <v>333</v>
      </c>
      <c r="E132" s="19" t="s">
        <v>88</v>
      </c>
      <c r="F132" s="19" t="s">
        <v>312</v>
      </c>
      <c r="G132" s="19" t="s">
        <v>313</v>
      </c>
      <c r="H132" s="20" t="s">
        <v>314</v>
      </c>
      <c r="I132" s="20"/>
      <c r="J132" s="20"/>
      <c r="K132" s="20"/>
      <c r="L132" s="20"/>
      <c r="M132" s="20"/>
      <c r="N132" s="19" t="s">
        <v>38</v>
      </c>
      <c r="O132" s="19" t="s">
        <v>344</v>
      </c>
      <c r="P132" s="20"/>
      <c r="Q132" s="21"/>
      <c r="R132" s="19" t="s">
        <v>345</v>
      </c>
      <c r="S132" s="7" t="s">
        <v>344</v>
      </c>
      <c r="T132" s="7" t="s">
        <v>343</v>
      </c>
      <c r="U132" s="7">
        <v>6</v>
      </c>
      <c r="V132" s="7">
        <v>0</v>
      </c>
      <c r="W132" s="7">
        <v>0</v>
      </c>
    </row>
    <row r="133" spans="2:23">
      <c r="B133" s="7" t="s">
        <v>26</v>
      </c>
      <c r="C133" s="19" t="s">
        <v>27</v>
      </c>
      <c r="D133" s="20" t="s">
        <v>333</v>
      </c>
      <c r="E133" s="19" t="s">
        <v>88</v>
      </c>
      <c r="F133" s="19" t="s">
        <v>312</v>
      </c>
      <c r="G133" s="19" t="s">
        <v>313</v>
      </c>
      <c r="H133" s="20" t="s">
        <v>314</v>
      </c>
      <c r="I133" s="20"/>
      <c r="J133" s="20"/>
      <c r="K133" s="20"/>
      <c r="L133" s="20"/>
      <c r="M133" s="20"/>
      <c r="N133" s="19" t="s">
        <v>41</v>
      </c>
      <c r="O133" s="19" t="s">
        <v>346</v>
      </c>
      <c r="P133" s="20"/>
      <c r="Q133" s="21"/>
      <c r="R133" s="19" t="s">
        <v>347</v>
      </c>
      <c r="S133" s="7" t="s">
        <v>346</v>
      </c>
      <c r="T133" s="7" t="s">
        <v>343</v>
      </c>
      <c r="U133" s="7">
        <v>6</v>
      </c>
      <c r="V133" s="7">
        <v>0</v>
      </c>
      <c r="W133" s="7">
        <v>0</v>
      </c>
    </row>
    <row r="134" spans="2:23">
      <c r="B134" s="7" t="s">
        <v>26</v>
      </c>
      <c r="C134" s="19" t="s">
        <v>27</v>
      </c>
      <c r="D134" s="20" t="s">
        <v>348</v>
      </c>
      <c r="E134" s="19" t="s">
        <v>70</v>
      </c>
      <c r="F134" s="19" t="s">
        <v>312</v>
      </c>
      <c r="G134" s="19" t="s">
        <v>313</v>
      </c>
      <c r="H134" s="20" t="s">
        <v>314</v>
      </c>
      <c r="I134" s="20"/>
      <c r="J134" s="20"/>
      <c r="K134" s="20"/>
      <c r="L134" s="20"/>
      <c r="M134" s="20"/>
      <c r="N134" s="19" t="s">
        <v>33</v>
      </c>
      <c r="O134" s="19" t="s">
        <v>349</v>
      </c>
      <c r="P134" s="20" t="s">
        <v>116</v>
      </c>
      <c r="Q134" s="21"/>
      <c r="R134" s="19" t="s">
        <v>350</v>
      </c>
      <c r="S134" s="7" t="s">
        <v>349</v>
      </c>
      <c r="T134" s="7" t="s">
        <v>351</v>
      </c>
      <c r="U134" s="7">
        <v>6</v>
      </c>
      <c r="V134" s="7">
        <v>0</v>
      </c>
      <c r="W134" s="7">
        <v>0</v>
      </c>
    </row>
    <row r="135" spans="2:23">
      <c r="B135" s="7" t="s">
        <v>26</v>
      </c>
      <c r="C135" s="19" t="s">
        <v>27</v>
      </c>
      <c r="D135" s="20" t="s">
        <v>348</v>
      </c>
      <c r="E135" s="19" t="s">
        <v>70</v>
      </c>
      <c r="F135" s="19" t="s">
        <v>312</v>
      </c>
      <c r="G135" s="19" t="s">
        <v>313</v>
      </c>
      <c r="H135" s="20" t="s">
        <v>314</v>
      </c>
      <c r="I135" s="20"/>
      <c r="J135" s="20"/>
      <c r="K135" s="20"/>
      <c r="L135" s="20"/>
      <c r="M135" s="20"/>
      <c r="N135" s="19" t="s">
        <v>38</v>
      </c>
      <c r="O135" s="19" t="s">
        <v>352</v>
      </c>
      <c r="P135" s="20" t="s">
        <v>116</v>
      </c>
      <c r="Q135" s="21"/>
      <c r="R135" s="19" t="s">
        <v>353</v>
      </c>
      <c r="S135" s="7" t="s">
        <v>352</v>
      </c>
      <c r="T135" s="7" t="s">
        <v>351</v>
      </c>
      <c r="U135" s="7">
        <v>6</v>
      </c>
      <c r="V135" s="7">
        <v>0</v>
      </c>
      <c r="W135" s="7">
        <v>0</v>
      </c>
    </row>
    <row r="136" spans="2:23">
      <c r="B136" s="7" t="s">
        <v>26</v>
      </c>
      <c r="C136" s="19" t="s">
        <v>27</v>
      </c>
      <c r="D136" s="20" t="s">
        <v>348</v>
      </c>
      <c r="E136" s="19" t="s">
        <v>70</v>
      </c>
      <c r="F136" s="19" t="s">
        <v>312</v>
      </c>
      <c r="G136" s="19" t="s">
        <v>313</v>
      </c>
      <c r="H136" s="20" t="s">
        <v>314</v>
      </c>
      <c r="I136" s="20"/>
      <c r="J136" s="20"/>
      <c r="K136" s="20"/>
      <c r="L136" s="20"/>
      <c r="M136" s="20"/>
      <c r="N136" s="19" t="s">
        <v>41</v>
      </c>
      <c r="O136" s="19" t="s">
        <v>354</v>
      </c>
      <c r="P136" s="20" t="s">
        <v>116</v>
      </c>
      <c r="Q136" s="21"/>
      <c r="R136" s="19" t="s">
        <v>355</v>
      </c>
      <c r="S136" s="7" t="s">
        <v>354</v>
      </c>
      <c r="T136" s="7" t="s">
        <v>351</v>
      </c>
      <c r="U136" s="7">
        <v>6</v>
      </c>
      <c r="V136" s="7">
        <v>0</v>
      </c>
      <c r="W136" s="7">
        <v>0</v>
      </c>
    </row>
    <row r="137" spans="2:23">
      <c r="B137" s="7" t="s">
        <v>26</v>
      </c>
      <c r="C137" s="19" t="s">
        <v>27</v>
      </c>
      <c r="D137" s="20" t="s">
        <v>356</v>
      </c>
      <c r="E137" s="19" t="s">
        <v>29</v>
      </c>
      <c r="F137" s="19" t="s">
        <v>47</v>
      </c>
      <c r="G137" s="19" t="s">
        <v>48</v>
      </c>
      <c r="H137" s="20" t="s">
        <v>134</v>
      </c>
      <c r="I137" s="20"/>
      <c r="J137" s="20"/>
      <c r="K137" s="20"/>
      <c r="L137" s="20"/>
      <c r="M137" s="20"/>
      <c r="N137" s="19" t="s">
        <v>33</v>
      </c>
      <c r="O137" s="19" t="s">
        <v>357</v>
      </c>
      <c r="P137" s="20" t="s">
        <v>173</v>
      </c>
      <c r="Q137" s="21"/>
      <c r="R137" s="19" t="s">
        <v>358</v>
      </c>
      <c r="S137" s="7" t="s">
        <v>357</v>
      </c>
      <c r="T137" s="7" t="s">
        <v>359</v>
      </c>
      <c r="U137" s="7">
        <v>1.7</v>
      </c>
      <c r="V137" s="7">
        <v>0</v>
      </c>
      <c r="W137" s="7">
        <v>0</v>
      </c>
    </row>
    <row r="138" spans="2:23">
      <c r="B138" s="7" t="s">
        <v>26</v>
      </c>
      <c r="C138" s="19" t="s">
        <v>27</v>
      </c>
      <c r="D138" s="20" t="s">
        <v>356</v>
      </c>
      <c r="E138" s="19" t="s">
        <v>29</v>
      </c>
      <c r="F138" s="19" t="s">
        <v>47</v>
      </c>
      <c r="G138" s="19" t="s">
        <v>48</v>
      </c>
      <c r="H138" s="20" t="s">
        <v>134</v>
      </c>
      <c r="I138" s="20"/>
      <c r="J138" s="20"/>
      <c r="K138" s="20"/>
      <c r="L138" s="20"/>
      <c r="M138" s="20"/>
      <c r="N138" s="19" t="s">
        <v>38</v>
      </c>
      <c r="O138" s="19" t="s">
        <v>360</v>
      </c>
      <c r="P138" s="20" t="s">
        <v>173</v>
      </c>
      <c r="Q138" s="21"/>
      <c r="R138" s="19" t="s">
        <v>361</v>
      </c>
      <c r="S138" s="7" t="s">
        <v>360</v>
      </c>
      <c r="T138" s="7" t="s">
        <v>359</v>
      </c>
      <c r="U138" s="7">
        <v>1.7</v>
      </c>
      <c r="V138" s="7">
        <v>0</v>
      </c>
      <c r="W138" s="7">
        <v>0</v>
      </c>
    </row>
    <row r="139" spans="2:23">
      <c r="B139" s="7" t="s">
        <v>26</v>
      </c>
      <c r="C139" s="19" t="s">
        <v>27</v>
      </c>
      <c r="D139" s="20" t="s">
        <v>356</v>
      </c>
      <c r="E139" s="19" t="s">
        <v>29</v>
      </c>
      <c r="F139" s="19" t="s">
        <v>47</v>
      </c>
      <c r="G139" s="19" t="s">
        <v>48</v>
      </c>
      <c r="H139" s="20" t="s">
        <v>134</v>
      </c>
      <c r="I139" s="20"/>
      <c r="J139" s="20"/>
      <c r="K139" s="20"/>
      <c r="L139" s="20"/>
      <c r="M139" s="20"/>
      <c r="N139" s="19" t="s">
        <v>41</v>
      </c>
      <c r="O139" s="19" t="s">
        <v>362</v>
      </c>
      <c r="P139" s="20" t="s">
        <v>173</v>
      </c>
      <c r="Q139" s="21"/>
      <c r="R139" s="19" t="s">
        <v>363</v>
      </c>
      <c r="S139" s="7" t="s">
        <v>362</v>
      </c>
      <c r="T139" s="7" t="s">
        <v>359</v>
      </c>
      <c r="U139" s="7">
        <v>1.7</v>
      </c>
      <c r="V139" s="7">
        <v>0</v>
      </c>
      <c r="W139" s="7">
        <v>0</v>
      </c>
    </row>
    <row r="140" spans="2:23">
      <c r="B140" s="7" t="s">
        <v>26</v>
      </c>
      <c r="C140" s="19" t="s">
        <v>27</v>
      </c>
      <c r="D140" s="20" t="s">
        <v>356</v>
      </c>
      <c r="E140" s="19" t="s">
        <v>29</v>
      </c>
      <c r="F140" s="19" t="s">
        <v>47</v>
      </c>
      <c r="G140" s="19" t="s">
        <v>48</v>
      </c>
      <c r="H140" s="20" t="s">
        <v>134</v>
      </c>
      <c r="I140" s="20"/>
      <c r="J140" s="20"/>
      <c r="K140" s="20"/>
      <c r="L140" s="20"/>
      <c r="M140" s="20"/>
      <c r="N140" s="19" t="s">
        <v>44</v>
      </c>
      <c r="O140" s="19" t="s">
        <v>364</v>
      </c>
      <c r="P140" s="20" t="s">
        <v>173</v>
      </c>
      <c r="Q140" s="21"/>
      <c r="R140" s="19" t="s">
        <v>365</v>
      </c>
      <c r="S140" s="7" t="s">
        <v>364</v>
      </c>
      <c r="T140" s="7" t="s">
        <v>359</v>
      </c>
      <c r="U140" s="7">
        <v>1.7</v>
      </c>
      <c r="V140" s="7">
        <v>0</v>
      </c>
      <c r="W140" s="7">
        <v>0</v>
      </c>
    </row>
    <row r="141" spans="2:23">
      <c r="B141" s="7" t="s">
        <v>26</v>
      </c>
      <c r="C141" s="19" t="s">
        <v>27</v>
      </c>
      <c r="D141" s="20" t="s">
        <v>356</v>
      </c>
      <c r="E141" s="19" t="s">
        <v>29</v>
      </c>
      <c r="F141" s="19" t="s">
        <v>58</v>
      </c>
      <c r="G141" s="19" t="s">
        <v>59</v>
      </c>
      <c r="H141" s="20" t="s">
        <v>145</v>
      </c>
      <c r="I141" s="20"/>
      <c r="J141" s="20"/>
      <c r="K141" s="20"/>
      <c r="L141" s="20"/>
      <c r="M141" s="20"/>
      <c r="N141" s="19" t="s">
        <v>33</v>
      </c>
      <c r="O141" s="19" t="s">
        <v>366</v>
      </c>
      <c r="P141" s="20" t="s">
        <v>173</v>
      </c>
      <c r="Q141" s="21"/>
      <c r="R141" s="19" t="s">
        <v>367</v>
      </c>
      <c r="S141" s="7" t="s">
        <v>366</v>
      </c>
      <c r="T141" s="7" t="s">
        <v>359</v>
      </c>
      <c r="U141" s="7">
        <v>2.8</v>
      </c>
      <c r="V141" s="7">
        <v>0</v>
      </c>
      <c r="W141" s="7">
        <v>0</v>
      </c>
    </row>
    <row r="142" spans="2:23">
      <c r="B142" s="7" t="s">
        <v>26</v>
      </c>
      <c r="C142" s="19" t="s">
        <v>27</v>
      </c>
      <c r="D142" s="20" t="s">
        <v>356</v>
      </c>
      <c r="E142" s="19" t="s">
        <v>29</v>
      </c>
      <c r="F142" s="19" t="s">
        <v>58</v>
      </c>
      <c r="G142" s="19" t="s">
        <v>59</v>
      </c>
      <c r="H142" s="20" t="s">
        <v>145</v>
      </c>
      <c r="I142" s="20"/>
      <c r="J142" s="20"/>
      <c r="K142" s="20"/>
      <c r="L142" s="20"/>
      <c r="M142" s="20"/>
      <c r="N142" s="19" t="s">
        <v>38</v>
      </c>
      <c r="O142" s="19" t="s">
        <v>368</v>
      </c>
      <c r="P142" s="20" t="s">
        <v>173</v>
      </c>
      <c r="Q142" s="21"/>
      <c r="R142" s="19" t="s">
        <v>369</v>
      </c>
      <c r="S142" s="7" t="s">
        <v>368</v>
      </c>
      <c r="T142" s="7" t="s">
        <v>359</v>
      </c>
      <c r="U142" s="7">
        <v>2.8</v>
      </c>
      <c r="V142" s="7">
        <v>0</v>
      </c>
      <c r="W142" s="7">
        <v>0</v>
      </c>
    </row>
    <row r="143" spans="2:23">
      <c r="B143" s="7" t="s">
        <v>26</v>
      </c>
      <c r="C143" s="19" t="s">
        <v>27</v>
      </c>
      <c r="D143" s="20" t="s">
        <v>356</v>
      </c>
      <c r="E143" s="19" t="s">
        <v>29</v>
      </c>
      <c r="F143" s="19" t="s">
        <v>58</v>
      </c>
      <c r="G143" s="19" t="s">
        <v>59</v>
      </c>
      <c r="H143" s="20" t="s">
        <v>145</v>
      </c>
      <c r="I143" s="20"/>
      <c r="J143" s="20"/>
      <c r="K143" s="20"/>
      <c r="L143" s="20"/>
      <c r="M143" s="20"/>
      <c r="N143" s="19" t="s">
        <v>41</v>
      </c>
      <c r="O143" s="19" t="s">
        <v>370</v>
      </c>
      <c r="P143" s="20" t="s">
        <v>173</v>
      </c>
      <c r="Q143" s="21"/>
      <c r="R143" s="19" t="s">
        <v>371</v>
      </c>
      <c r="S143" s="7" t="s">
        <v>370</v>
      </c>
      <c r="T143" s="7" t="s">
        <v>359</v>
      </c>
      <c r="U143" s="7">
        <v>2.8</v>
      </c>
      <c r="V143" s="7">
        <v>0</v>
      </c>
      <c r="W143" s="7">
        <v>0</v>
      </c>
    </row>
    <row r="144" spans="2:23">
      <c r="B144" s="7" t="s">
        <v>26</v>
      </c>
      <c r="C144" s="19" t="s">
        <v>27</v>
      </c>
      <c r="D144" s="20" t="s">
        <v>356</v>
      </c>
      <c r="E144" s="19" t="s">
        <v>29</v>
      </c>
      <c r="F144" s="19" t="s">
        <v>58</v>
      </c>
      <c r="G144" s="19" t="s">
        <v>59</v>
      </c>
      <c r="H144" s="20" t="s">
        <v>145</v>
      </c>
      <c r="I144" s="20"/>
      <c r="J144" s="20"/>
      <c r="K144" s="20"/>
      <c r="L144" s="20"/>
      <c r="M144" s="20"/>
      <c r="N144" s="19" t="s">
        <v>44</v>
      </c>
      <c r="O144" s="19" t="s">
        <v>372</v>
      </c>
      <c r="P144" s="20" t="s">
        <v>173</v>
      </c>
      <c r="Q144" s="21"/>
      <c r="R144" s="19" t="s">
        <v>373</v>
      </c>
      <c r="S144" s="7" t="s">
        <v>372</v>
      </c>
      <c r="T144" s="7" t="s">
        <v>359</v>
      </c>
      <c r="U144" s="7">
        <v>2.8</v>
      </c>
      <c r="V144" s="7">
        <v>0</v>
      </c>
      <c r="W144" s="7">
        <v>0</v>
      </c>
    </row>
    <row r="145" spans="2:23">
      <c r="B145" s="7" t="s">
        <v>26</v>
      </c>
      <c r="C145" s="19" t="s">
        <v>27</v>
      </c>
      <c r="D145" s="20" t="s">
        <v>356</v>
      </c>
      <c r="E145" s="19" t="s">
        <v>29</v>
      </c>
      <c r="F145" s="19" t="s">
        <v>125</v>
      </c>
      <c r="G145" s="19" t="s">
        <v>126</v>
      </c>
      <c r="H145" s="20" t="s">
        <v>154</v>
      </c>
      <c r="I145" s="20"/>
      <c r="J145" s="20"/>
      <c r="K145" s="20"/>
      <c r="L145" s="20"/>
      <c r="M145" s="20"/>
      <c r="N145" s="19" t="s">
        <v>33</v>
      </c>
      <c r="O145" s="19" t="s">
        <v>374</v>
      </c>
      <c r="P145" s="20" t="s">
        <v>173</v>
      </c>
      <c r="Q145" s="21"/>
      <c r="R145" s="19" t="s">
        <v>375</v>
      </c>
      <c r="S145" s="7" t="s">
        <v>374</v>
      </c>
      <c r="T145" s="7" t="s">
        <v>359</v>
      </c>
      <c r="U145" s="7">
        <v>3.3</v>
      </c>
      <c r="V145" s="7">
        <v>0</v>
      </c>
      <c r="W145" s="7">
        <v>0</v>
      </c>
    </row>
    <row r="146" spans="2:23">
      <c r="B146" s="7" t="s">
        <v>26</v>
      </c>
      <c r="C146" s="19" t="s">
        <v>27</v>
      </c>
      <c r="D146" s="20" t="s">
        <v>356</v>
      </c>
      <c r="E146" s="19" t="s">
        <v>29</v>
      </c>
      <c r="F146" s="19" t="s">
        <v>125</v>
      </c>
      <c r="G146" s="19" t="s">
        <v>126</v>
      </c>
      <c r="H146" s="20" t="s">
        <v>154</v>
      </c>
      <c r="I146" s="20"/>
      <c r="J146" s="20"/>
      <c r="K146" s="20"/>
      <c r="L146" s="20"/>
      <c r="M146" s="20"/>
      <c r="N146" s="19" t="s">
        <v>38</v>
      </c>
      <c r="O146" s="19" t="s">
        <v>376</v>
      </c>
      <c r="P146" s="20" t="s">
        <v>173</v>
      </c>
      <c r="Q146" s="21"/>
      <c r="R146" s="19" t="s">
        <v>377</v>
      </c>
      <c r="S146" s="7" t="s">
        <v>376</v>
      </c>
      <c r="T146" s="7" t="s">
        <v>359</v>
      </c>
      <c r="U146" s="7">
        <v>3.3</v>
      </c>
      <c r="V146" s="7">
        <v>0</v>
      </c>
      <c r="W146" s="7">
        <v>0</v>
      </c>
    </row>
    <row r="147" spans="2:23">
      <c r="B147" s="7" t="s">
        <v>26</v>
      </c>
      <c r="C147" s="19" t="s">
        <v>27</v>
      </c>
      <c r="D147" s="20" t="s">
        <v>356</v>
      </c>
      <c r="E147" s="19" t="s">
        <v>29</v>
      </c>
      <c r="F147" s="19" t="s">
        <v>125</v>
      </c>
      <c r="G147" s="19" t="s">
        <v>126</v>
      </c>
      <c r="H147" s="20" t="s">
        <v>154</v>
      </c>
      <c r="I147" s="20"/>
      <c r="J147" s="20"/>
      <c r="K147" s="20"/>
      <c r="L147" s="20"/>
      <c r="M147" s="20"/>
      <c r="N147" s="19" t="s">
        <v>41</v>
      </c>
      <c r="O147" s="19" t="s">
        <v>378</v>
      </c>
      <c r="P147" s="20" t="s">
        <v>173</v>
      </c>
      <c r="Q147" s="21"/>
      <c r="R147" s="19" t="s">
        <v>379</v>
      </c>
      <c r="S147" s="7" t="s">
        <v>378</v>
      </c>
      <c r="T147" s="7" t="s">
        <v>359</v>
      </c>
      <c r="U147" s="7">
        <v>3.3</v>
      </c>
      <c r="V147" s="7">
        <v>0</v>
      </c>
      <c r="W147" s="7">
        <v>0</v>
      </c>
    </row>
    <row r="148" spans="2:23">
      <c r="B148" s="7" t="s">
        <v>26</v>
      </c>
      <c r="C148" s="19" t="s">
        <v>27</v>
      </c>
      <c r="D148" s="20" t="s">
        <v>356</v>
      </c>
      <c r="E148" s="19" t="s">
        <v>29</v>
      </c>
      <c r="F148" s="19" t="s">
        <v>161</v>
      </c>
      <c r="G148" s="19" t="s">
        <v>162</v>
      </c>
      <c r="H148" s="20" t="s">
        <v>163</v>
      </c>
      <c r="I148" s="20"/>
      <c r="J148" s="20"/>
      <c r="K148" s="20"/>
      <c r="L148" s="20"/>
      <c r="M148" s="20"/>
      <c r="N148" s="19" t="s">
        <v>33</v>
      </c>
      <c r="O148" s="19" t="s">
        <v>380</v>
      </c>
      <c r="P148" s="20" t="s">
        <v>173</v>
      </c>
      <c r="Q148" s="21"/>
      <c r="R148" s="19" t="s">
        <v>381</v>
      </c>
      <c r="S148" s="7" t="s">
        <v>380</v>
      </c>
      <c r="T148" s="7" t="s">
        <v>359</v>
      </c>
      <c r="V148" s="7">
        <v>0</v>
      </c>
      <c r="W148" s="7">
        <v>0</v>
      </c>
    </row>
    <row r="149" spans="2:23">
      <c r="B149" s="7" t="s">
        <v>26</v>
      </c>
      <c r="C149" s="19" t="s">
        <v>27</v>
      </c>
      <c r="D149" s="20" t="s">
        <v>356</v>
      </c>
      <c r="E149" s="19" t="s">
        <v>29</v>
      </c>
      <c r="F149" s="19" t="s">
        <v>161</v>
      </c>
      <c r="G149" s="19" t="s">
        <v>162</v>
      </c>
      <c r="H149" s="20" t="s">
        <v>163</v>
      </c>
      <c r="I149" s="20"/>
      <c r="J149" s="20"/>
      <c r="K149" s="20"/>
      <c r="L149" s="20"/>
      <c r="M149" s="20"/>
      <c r="N149" s="19" t="s">
        <v>38</v>
      </c>
      <c r="O149" s="19" t="s">
        <v>382</v>
      </c>
      <c r="P149" s="20" t="s">
        <v>173</v>
      </c>
      <c r="Q149" s="21"/>
      <c r="R149" s="19" t="s">
        <v>383</v>
      </c>
      <c r="S149" s="7" t="s">
        <v>382</v>
      </c>
      <c r="T149" s="7" t="s">
        <v>359</v>
      </c>
      <c r="V149" s="7">
        <v>0</v>
      </c>
      <c r="W149" s="7">
        <v>0</v>
      </c>
    </row>
    <row r="150" spans="2:23">
      <c r="B150" s="7" t="s">
        <v>26</v>
      </c>
      <c r="C150" s="19" t="s">
        <v>27</v>
      </c>
      <c r="D150" s="20" t="s">
        <v>356</v>
      </c>
      <c r="E150" s="19" t="s">
        <v>29</v>
      </c>
      <c r="F150" s="19" t="s">
        <v>161</v>
      </c>
      <c r="G150" s="19" t="s">
        <v>162</v>
      </c>
      <c r="H150" s="20" t="s">
        <v>163</v>
      </c>
      <c r="I150" s="20"/>
      <c r="J150" s="20"/>
      <c r="K150" s="20"/>
      <c r="L150" s="20"/>
      <c r="M150" s="20"/>
      <c r="N150" s="19" t="s">
        <v>41</v>
      </c>
      <c r="O150" s="19" t="s">
        <v>384</v>
      </c>
      <c r="P150" s="20" t="s">
        <v>173</v>
      </c>
      <c r="Q150" s="21"/>
      <c r="R150" s="19" t="s">
        <v>385</v>
      </c>
      <c r="S150" s="7" t="s">
        <v>384</v>
      </c>
      <c r="T150" s="7" t="s">
        <v>359</v>
      </c>
      <c r="V150" s="7">
        <v>0</v>
      </c>
      <c r="W150" s="7">
        <v>0</v>
      </c>
    </row>
    <row r="151" spans="2:23">
      <c r="B151" s="7" t="s">
        <v>26</v>
      </c>
      <c r="C151" s="19" t="s">
        <v>27</v>
      </c>
      <c r="D151" s="20" t="s">
        <v>386</v>
      </c>
      <c r="E151" s="19" t="s">
        <v>29</v>
      </c>
      <c r="F151" s="19" t="s">
        <v>58</v>
      </c>
      <c r="G151" s="19" t="s">
        <v>59</v>
      </c>
      <c r="H151" s="20" t="s">
        <v>171</v>
      </c>
      <c r="I151" s="20"/>
      <c r="J151" s="20"/>
      <c r="K151" s="20"/>
      <c r="L151" s="20"/>
      <c r="M151" s="20"/>
      <c r="N151" s="19" t="s">
        <v>33</v>
      </c>
      <c r="O151" s="19" t="s">
        <v>387</v>
      </c>
      <c r="P151" s="20" t="s">
        <v>173</v>
      </c>
      <c r="Q151" s="21">
        <v>44985</v>
      </c>
      <c r="R151" s="19" t="s">
        <v>388</v>
      </c>
      <c r="S151" s="7" t="s">
        <v>387</v>
      </c>
      <c r="T151" s="7" t="s">
        <v>389</v>
      </c>
      <c r="V151" s="7">
        <v>0</v>
      </c>
      <c r="W151" s="7">
        <v>0</v>
      </c>
    </row>
    <row r="152" spans="2:23">
      <c r="B152" s="7" t="s">
        <v>26</v>
      </c>
      <c r="C152" s="19" t="s">
        <v>27</v>
      </c>
      <c r="D152" s="20" t="s">
        <v>386</v>
      </c>
      <c r="E152" s="19" t="s">
        <v>29</v>
      </c>
      <c r="F152" s="19" t="s">
        <v>58</v>
      </c>
      <c r="G152" s="19" t="s">
        <v>59</v>
      </c>
      <c r="H152" s="20" t="s">
        <v>171</v>
      </c>
      <c r="I152" s="20"/>
      <c r="J152" s="20"/>
      <c r="K152" s="20"/>
      <c r="L152" s="20"/>
      <c r="M152" s="20"/>
      <c r="N152" s="19" t="s">
        <v>38</v>
      </c>
      <c r="O152" s="19" t="s">
        <v>390</v>
      </c>
      <c r="P152" s="20" t="s">
        <v>173</v>
      </c>
      <c r="Q152" s="21">
        <v>44985</v>
      </c>
      <c r="R152" s="19" t="s">
        <v>391</v>
      </c>
      <c r="S152" s="7" t="s">
        <v>390</v>
      </c>
      <c r="T152" s="7" t="s">
        <v>389</v>
      </c>
      <c r="V152" s="7">
        <v>0</v>
      </c>
      <c r="W152" s="7">
        <v>0</v>
      </c>
    </row>
    <row r="153" spans="2:23">
      <c r="B153" s="7" t="s">
        <v>26</v>
      </c>
      <c r="C153" s="19" t="s">
        <v>27</v>
      </c>
      <c r="D153" s="20" t="s">
        <v>386</v>
      </c>
      <c r="E153" s="19" t="s">
        <v>29</v>
      </c>
      <c r="F153" s="19" t="s">
        <v>58</v>
      </c>
      <c r="G153" s="19" t="s">
        <v>59</v>
      </c>
      <c r="H153" s="20" t="s">
        <v>171</v>
      </c>
      <c r="I153" s="20"/>
      <c r="J153" s="20"/>
      <c r="K153" s="20"/>
      <c r="L153" s="20"/>
      <c r="M153" s="20"/>
      <c r="N153" s="19" t="s">
        <v>41</v>
      </c>
      <c r="O153" s="19" t="s">
        <v>392</v>
      </c>
      <c r="P153" s="20" t="s">
        <v>173</v>
      </c>
      <c r="Q153" s="21">
        <v>44985</v>
      </c>
      <c r="R153" s="19" t="s">
        <v>393</v>
      </c>
      <c r="S153" s="7" t="s">
        <v>392</v>
      </c>
      <c r="T153" s="7" t="s">
        <v>389</v>
      </c>
      <c r="V153" s="7">
        <v>0</v>
      </c>
      <c r="W153" s="7">
        <v>0</v>
      </c>
    </row>
    <row r="154" spans="2:23">
      <c r="B154" s="7" t="s">
        <v>26</v>
      </c>
      <c r="C154" s="19" t="s">
        <v>27</v>
      </c>
      <c r="D154" s="20" t="s">
        <v>386</v>
      </c>
      <c r="E154" s="19" t="s">
        <v>29</v>
      </c>
      <c r="F154" s="19" t="s">
        <v>58</v>
      </c>
      <c r="G154" s="19" t="s">
        <v>59</v>
      </c>
      <c r="H154" s="20" t="s">
        <v>171</v>
      </c>
      <c r="I154" s="20"/>
      <c r="J154" s="20"/>
      <c r="K154" s="20"/>
      <c r="L154" s="20"/>
      <c r="M154" s="20"/>
      <c r="N154" s="19" t="s">
        <v>44</v>
      </c>
      <c r="O154" s="19" t="s">
        <v>394</v>
      </c>
      <c r="P154" s="20" t="s">
        <v>173</v>
      </c>
      <c r="Q154" s="21">
        <v>44985</v>
      </c>
      <c r="R154" s="19" t="s">
        <v>395</v>
      </c>
      <c r="S154" s="7" t="s">
        <v>394</v>
      </c>
      <c r="T154" s="7" t="s">
        <v>389</v>
      </c>
      <c r="V154" s="7">
        <v>0</v>
      </c>
      <c r="W154" s="7">
        <v>0</v>
      </c>
    </row>
    <row r="155" spans="2:23">
      <c r="B155" s="7" t="s">
        <v>26</v>
      </c>
      <c r="C155" s="19" t="s">
        <v>27</v>
      </c>
      <c r="D155" s="20" t="s">
        <v>386</v>
      </c>
      <c r="E155" s="19" t="s">
        <v>29</v>
      </c>
      <c r="F155" s="19" t="s">
        <v>58</v>
      </c>
      <c r="G155" s="19" t="s">
        <v>59</v>
      </c>
      <c r="H155" s="20" t="s">
        <v>182</v>
      </c>
      <c r="I155" s="20"/>
      <c r="J155" s="20"/>
      <c r="K155" s="20"/>
      <c r="L155" s="20"/>
      <c r="M155" s="20"/>
      <c r="N155" s="19" t="s">
        <v>33</v>
      </c>
      <c r="O155" s="19" t="s">
        <v>396</v>
      </c>
      <c r="P155" s="20" t="s">
        <v>173</v>
      </c>
      <c r="Q155" s="21">
        <v>44985</v>
      </c>
      <c r="R155" s="19" t="s">
        <v>397</v>
      </c>
      <c r="S155" s="7" t="s">
        <v>396</v>
      </c>
      <c r="T155" s="7" t="s">
        <v>389</v>
      </c>
      <c r="V155" s="7">
        <v>0</v>
      </c>
      <c r="W155" s="7">
        <v>0</v>
      </c>
    </row>
    <row r="156" spans="2:23">
      <c r="B156" s="7" t="s">
        <v>26</v>
      </c>
      <c r="C156" s="19" t="s">
        <v>27</v>
      </c>
      <c r="D156" s="20" t="s">
        <v>386</v>
      </c>
      <c r="E156" s="19" t="s">
        <v>29</v>
      </c>
      <c r="F156" s="19" t="s">
        <v>58</v>
      </c>
      <c r="G156" s="19" t="s">
        <v>59</v>
      </c>
      <c r="H156" s="20" t="s">
        <v>182</v>
      </c>
      <c r="I156" s="20"/>
      <c r="J156" s="20"/>
      <c r="K156" s="20"/>
      <c r="L156" s="20"/>
      <c r="M156" s="20"/>
      <c r="N156" s="19" t="s">
        <v>38</v>
      </c>
      <c r="O156" s="19" t="s">
        <v>398</v>
      </c>
      <c r="P156" s="20" t="s">
        <v>173</v>
      </c>
      <c r="Q156" s="21">
        <v>44985</v>
      </c>
      <c r="R156" s="19" t="s">
        <v>399</v>
      </c>
      <c r="S156" s="7" t="s">
        <v>398</v>
      </c>
      <c r="T156" s="7" t="s">
        <v>389</v>
      </c>
      <c r="V156" s="7">
        <v>0</v>
      </c>
      <c r="W156" s="7">
        <v>0</v>
      </c>
    </row>
    <row r="157" spans="2:23">
      <c r="B157" s="7" t="s">
        <v>26</v>
      </c>
      <c r="C157" s="19" t="s">
        <v>27</v>
      </c>
      <c r="D157" s="20" t="s">
        <v>386</v>
      </c>
      <c r="E157" s="19" t="s">
        <v>29</v>
      </c>
      <c r="F157" s="19" t="s">
        <v>58</v>
      </c>
      <c r="G157" s="19" t="s">
        <v>59</v>
      </c>
      <c r="H157" s="20" t="s">
        <v>182</v>
      </c>
      <c r="I157" s="20"/>
      <c r="J157" s="20"/>
      <c r="K157" s="20"/>
      <c r="L157" s="20"/>
      <c r="M157" s="20"/>
      <c r="N157" s="19" t="s">
        <v>41</v>
      </c>
      <c r="O157" s="19" t="s">
        <v>400</v>
      </c>
      <c r="P157" s="20" t="s">
        <v>173</v>
      </c>
      <c r="Q157" s="21">
        <v>44985</v>
      </c>
      <c r="R157" s="19" t="s">
        <v>401</v>
      </c>
      <c r="S157" s="7" t="s">
        <v>400</v>
      </c>
      <c r="T157" s="7" t="s">
        <v>389</v>
      </c>
      <c r="V157" s="7">
        <v>0</v>
      </c>
      <c r="W157" s="7">
        <v>0</v>
      </c>
    </row>
    <row r="158" spans="2:23">
      <c r="B158" s="7" t="s">
        <v>26</v>
      </c>
      <c r="C158" s="19" t="s">
        <v>27</v>
      </c>
      <c r="D158" s="20" t="s">
        <v>386</v>
      </c>
      <c r="E158" s="19" t="s">
        <v>29</v>
      </c>
      <c r="F158" s="19" t="s">
        <v>58</v>
      </c>
      <c r="G158" s="19" t="s">
        <v>59</v>
      </c>
      <c r="H158" s="20" t="s">
        <v>182</v>
      </c>
      <c r="I158" s="20"/>
      <c r="J158" s="20"/>
      <c r="K158" s="20"/>
      <c r="L158" s="20"/>
      <c r="M158" s="20"/>
      <c r="N158" s="19" t="s">
        <v>44</v>
      </c>
      <c r="O158" s="19" t="s">
        <v>402</v>
      </c>
      <c r="P158" s="20" t="s">
        <v>173</v>
      </c>
      <c r="Q158" s="21">
        <v>44985</v>
      </c>
      <c r="R158" s="19" t="s">
        <v>403</v>
      </c>
      <c r="S158" s="7" t="s">
        <v>402</v>
      </c>
      <c r="T158" s="7" t="s">
        <v>389</v>
      </c>
      <c r="V158" s="7">
        <v>0</v>
      </c>
      <c r="W158" s="7">
        <v>0</v>
      </c>
    </row>
    <row r="159" spans="2:23">
      <c r="B159" s="7" t="s">
        <v>26</v>
      </c>
      <c r="C159" s="19" t="s">
        <v>27</v>
      </c>
      <c r="D159" s="20" t="s">
        <v>386</v>
      </c>
      <c r="E159" s="19" t="s">
        <v>29</v>
      </c>
      <c r="F159" s="19" t="s">
        <v>125</v>
      </c>
      <c r="G159" s="19" t="s">
        <v>126</v>
      </c>
      <c r="H159" s="20" t="s">
        <v>191</v>
      </c>
      <c r="I159" s="20"/>
      <c r="J159" s="20"/>
      <c r="K159" s="20"/>
      <c r="L159" s="20"/>
      <c r="M159" s="20"/>
      <c r="N159" s="19" t="s">
        <v>33</v>
      </c>
      <c r="O159" s="19" t="s">
        <v>404</v>
      </c>
      <c r="P159" s="20" t="s">
        <v>173</v>
      </c>
      <c r="Q159" s="21">
        <v>44985</v>
      </c>
      <c r="R159" s="19" t="s">
        <v>405</v>
      </c>
      <c r="S159" s="7" t="s">
        <v>404</v>
      </c>
      <c r="T159" s="7" t="s">
        <v>389</v>
      </c>
      <c r="V159" s="7">
        <v>0</v>
      </c>
      <c r="W159" s="7">
        <v>0</v>
      </c>
    </row>
    <row r="160" spans="2:23">
      <c r="B160" s="7" t="s">
        <v>26</v>
      </c>
      <c r="C160" s="19" t="s">
        <v>27</v>
      </c>
      <c r="D160" s="20" t="s">
        <v>386</v>
      </c>
      <c r="E160" s="19" t="s">
        <v>29</v>
      </c>
      <c r="F160" s="19" t="s">
        <v>125</v>
      </c>
      <c r="G160" s="19" t="s">
        <v>126</v>
      </c>
      <c r="H160" s="20" t="s">
        <v>191</v>
      </c>
      <c r="I160" s="20"/>
      <c r="J160" s="20"/>
      <c r="K160" s="20"/>
      <c r="L160" s="20"/>
      <c r="M160" s="20"/>
      <c r="N160" s="19" t="s">
        <v>38</v>
      </c>
      <c r="O160" s="19" t="s">
        <v>406</v>
      </c>
      <c r="P160" s="20" t="s">
        <v>173</v>
      </c>
      <c r="Q160" s="21">
        <v>44985</v>
      </c>
      <c r="R160" s="19" t="s">
        <v>407</v>
      </c>
      <c r="S160" s="7" t="s">
        <v>406</v>
      </c>
      <c r="T160" s="7" t="s">
        <v>389</v>
      </c>
      <c r="V160" s="7">
        <v>0</v>
      </c>
      <c r="W160" s="7">
        <v>0</v>
      </c>
    </row>
    <row r="161" spans="2:23">
      <c r="B161" s="7" t="s">
        <v>26</v>
      </c>
      <c r="C161" s="19" t="s">
        <v>27</v>
      </c>
      <c r="D161" s="20" t="s">
        <v>386</v>
      </c>
      <c r="E161" s="19" t="s">
        <v>29</v>
      </c>
      <c r="F161" s="19" t="s">
        <v>125</v>
      </c>
      <c r="G161" s="19" t="s">
        <v>126</v>
      </c>
      <c r="H161" s="20" t="s">
        <v>191</v>
      </c>
      <c r="I161" s="20"/>
      <c r="J161" s="20"/>
      <c r="K161" s="20"/>
      <c r="L161" s="20"/>
      <c r="M161" s="20"/>
      <c r="N161" s="19" t="s">
        <v>41</v>
      </c>
      <c r="O161" s="19" t="s">
        <v>408</v>
      </c>
      <c r="P161" s="20" t="s">
        <v>173</v>
      </c>
      <c r="Q161" s="21">
        <v>44985</v>
      </c>
      <c r="R161" s="19" t="s">
        <v>409</v>
      </c>
      <c r="S161" s="7" t="s">
        <v>408</v>
      </c>
      <c r="T161" s="7" t="s">
        <v>389</v>
      </c>
      <c r="V161" s="7">
        <v>0</v>
      </c>
      <c r="W161" s="7">
        <v>0</v>
      </c>
    </row>
    <row r="162" spans="2:23">
      <c r="B162" s="7" t="s">
        <v>26</v>
      </c>
      <c r="C162" s="19" t="s">
        <v>27</v>
      </c>
      <c r="D162" s="20" t="s">
        <v>386</v>
      </c>
      <c r="E162" s="19" t="s">
        <v>29</v>
      </c>
      <c r="F162" s="19" t="s">
        <v>125</v>
      </c>
      <c r="G162" s="19" t="s">
        <v>126</v>
      </c>
      <c r="H162" s="20" t="s">
        <v>198</v>
      </c>
      <c r="I162" s="20"/>
      <c r="J162" s="20"/>
      <c r="K162" s="20"/>
      <c r="L162" s="20"/>
      <c r="M162" s="20"/>
      <c r="N162" s="19" t="s">
        <v>33</v>
      </c>
      <c r="O162" s="19" t="s">
        <v>410</v>
      </c>
      <c r="P162" s="20" t="s">
        <v>173</v>
      </c>
      <c r="Q162" s="21">
        <v>44985</v>
      </c>
      <c r="R162" s="19" t="s">
        <v>411</v>
      </c>
      <c r="S162" s="7" t="s">
        <v>410</v>
      </c>
      <c r="T162" s="7" t="s">
        <v>389</v>
      </c>
      <c r="V162" s="7">
        <v>0</v>
      </c>
      <c r="W162" s="7">
        <v>0</v>
      </c>
    </row>
    <row r="163" spans="2:23">
      <c r="B163" s="7" t="s">
        <v>26</v>
      </c>
      <c r="C163" s="19" t="s">
        <v>27</v>
      </c>
      <c r="D163" s="20" t="s">
        <v>386</v>
      </c>
      <c r="E163" s="19" t="s">
        <v>29</v>
      </c>
      <c r="F163" s="19" t="s">
        <v>125</v>
      </c>
      <c r="G163" s="19" t="s">
        <v>126</v>
      </c>
      <c r="H163" s="20" t="s">
        <v>198</v>
      </c>
      <c r="I163" s="20"/>
      <c r="J163" s="20"/>
      <c r="K163" s="20"/>
      <c r="L163" s="20"/>
      <c r="M163" s="20"/>
      <c r="N163" s="19" t="s">
        <v>38</v>
      </c>
      <c r="O163" s="19" t="s">
        <v>412</v>
      </c>
      <c r="P163" s="20" t="s">
        <v>173</v>
      </c>
      <c r="Q163" s="21">
        <v>44985</v>
      </c>
      <c r="R163" s="19" t="s">
        <v>413</v>
      </c>
      <c r="S163" s="7" t="s">
        <v>412</v>
      </c>
      <c r="T163" s="7" t="s">
        <v>389</v>
      </c>
      <c r="V163" s="7">
        <v>0</v>
      </c>
      <c r="W163" s="7">
        <v>0</v>
      </c>
    </row>
    <row r="164" spans="2:23">
      <c r="B164" s="7" t="s">
        <v>26</v>
      </c>
      <c r="C164" s="19" t="s">
        <v>27</v>
      </c>
      <c r="D164" s="20" t="s">
        <v>386</v>
      </c>
      <c r="E164" s="19" t="s">
        <v>29</v>
      </c>
      <c r="F164" s="19" t="s">
        <v>125</v>
      </c>
      <c r="G164" s="19" t="s">
        <v>126</v>
      </c>
      <c r="H164" s="20" t="s">
        <v>198</v>
      </c>
      <c r="I164" s="20"/>
      <c r="J164" s="20"/>
      <c r="K164" s="20"/>
      <c r="L164" s="20"/>
      <c r="M164" s="20"/>
      <c r="N164" s="19" t="s">
        <v>41</v>
      </c>
      <c r="O164" s="19" t="s">
        <v>414</v>
      </c>
      <c r="P164" s="20" t="s">
        <v>173</v>
      </c>
      <c r="Q164" s="21">
        <v>44985</v>
      </c>
      <c r="R164" s="19" t="s">
        <v>415</v>
      </c>
      <c r="S164" s="7" t="s">
        <v>414</v>
      </c>
      <c r="T164" s="7" t="s">
        <v>389</v>
      </c>
      <c r="V164" s="7">
        <v>0</v>
      </c>
      <c r="W164" s="7">
        <v>0</v>
      </c>
    </row>
    <row r="165" spans="2:23">
      <c r="B165" s="7" t="s">
        <v>26</v>
      </c>
      <c r="C165" s="19" t="s">
        <v>27</v>
      </c>
      <c r="D165" s="20" t="s">
        <v>386</v>
      </c>
      <c r="E165" s="19" t="s">
        <v>29</v>
      </c>
      <c r="F165" s="19" t="s">
        <v>125</v>
      </c>
      <c r="G165" s="19" t="s">
        <v>126</v>
      </c>
      <c r="H165" s="20" t="s">
        <v>205</v>
      </c>
      <c r="I165" s="20"/>
      <c r="J165" s="20"/>
      <c r="K165" s="20"/>
      <c r="L165" s="20"/>
      <c r="M165" s="20"/>
      <c r="N165" s="19" t="s">
        <v>33</v>
      </c>
      <c r="O165" s="19" t="s">
        <v>416</v>
      </c>
      <c r="P165" s="20" t="s">
        <v>173</v>
      </c>
      <c r="Q165" s="21">
        <v>44985</v>
      </c>
      <c r="R165" s="19" t="s">
        <v>417</v>
      </c>
      <c r="S165" s="7" t="s">
        <v>416</v>
      </c>
      <c r="T165" s="7" t="s">
        <v>389</v>
      </c>
      <c r="V165" s="7">
        <v>0</v>
      </c>
      <c r="W165" s="7">
        <v>0</v>
      </c>
    </row>
    <row r="166" spans="2:23">
      <c r="B166" s="7" t="s">
        <v>26</v>
      </c>
      <c r="C166" s="19" t="s">
        <v>27</v>
      </c>
      <c r="D166" s="20" t="s">
        <v>386</v>
      </c>
      <c r="E166" s="19" t="s">
        <v>29</v>
      </c>
      <c r="F166" s="19" t="s">
        <v>125</v>
      </c>
      <c r="G166" s="19" t="s">
        <v>126</v>
      </c>
      <c r="H166" s="20" t="s">
        <v>205</v>
      </c>
      <c r="I166" s="20"/>
      <c r="J166" s="20"/>
      <c r="K166" s="20"/>
      <c r="L166" s="20"/>
      <c r="M166" s="20"/>
      <c r="N166" s="19" t="s">
        <v>38</v>
      </c>
      <c r="O166" s="19" t="s">
        <v>418</v>
      </c>
      <c r="P166" s="20" t="s">
        <v>173</v>
      </c>
      <c r="Q166" s="21">
        <v>44985</v>
      </c>
      <c r="R166" s="19" t="s">
        <v>419</v>
      </c>
      <c r="S166" s="7" t="s">
        <v>418</v>
      </c>
      <c r="T166" s="7" t="s">
        <v>389</v>
      </c>
      <c r="V166" s="7">
        <v>0</v>
      </c>
      <c r="W166" s="7">
        <v>0</v>
      </c>
    </row>
    <row r="167" spans="2:23">
      <c r="B167" s="7" t="s">
        <v>26</v>
      </c>
      <c r="C167" s="19" t="s">
        <v>27</v>
      </c>
      <c r="D167" s="20" t="s">
        <v>386</v>
      </c>
      <c r="E167" s="19" t="s">
        <v>29</v>
      </c>
      <c r="F167" s="19" t="s">
        <v>125</v>
      </c>
      <c r="G167" s="19" t="s">
        <v>126</v>
      </c>
      <c r="H167" s="20" t="s">
        <v>205</v>
      </c>
      <c r="I167" s="20"/>
      <c r="J167" s="20"/>
      <c r="K167" s="20"/>
      <c r="L167" s="20"/>
      <c r="M167" s="20"/>
      <c r="N167" s="19" t="s">
        <v>41</v>
      </c>
      <c r="O167" s="19" t="s">
        <v>420</v>
      </c>
      <c r="P167" s="20" t="s">
        <v>173</v>
      </c>
      <c r="Q167" s="21">
        <v>44985</v>
      </c>
      <c r="R167" s="19" t="s">
        <v>421</v>
      </c>
      <c r="S167" s="7" t="s">
        <v>420</v>
      </c>
      <c r="T167" s="7" t="s">
        <v>389</v>
      </c>
      <c r="V167" s="7">
        <v>0</v>
      </c>
      <c r="W167" s="7">
        <v>0</v>
      </c>
    </row>
    <row r="168" spans="2:23">
      <c r="B168" s="7" t="s">
        <v>26</v>
      </c>
      <c r="C168" s="19" t="s">
        <v>27</v>
      </c>
      <c r="D168" s="20" t="s">
        <v>386</v>
      </c>
      <c r="E168" s="19" t="s">
        <v>29</v>
      </c>
      <c r="F168" s="19" t="s">
        <v>161</v>
      </c>
      <c r="G168" s="19" t="s">
        <v>162</v>
      </c>
      <c r="H168" s="20" t="s">
        <v>163</v>
      </c>
      <c r="I168" s="20"/>
      <c r="J168" s="20"/>
      <c r="K168" s="20"/>
      <c r="L168" s="20"/>
      <c r="M168" s="20"/>
      <c r="N168" s="19" t="s">
        <v>33</v>
      </c>
      <c r="O168" s="19" t="s">
        <v>422</v>
      </c>
      <c r="P168" s="20" t="s">
        <v>173</v>
      </c>
      <c r="Q168" s="21">
        <v>44985</v>
      </c>
      <c r="R168" s="19" t="s">
        <v>423</v>
      </c>
      <c r="S168" s="7" t="s">
        <v>422</v>
      </c>
      <c r="T168" s="7" t="s">
        <v>389</v>
      </c>
      <c r="V168" s="7">
        <v>0</v>
      </c>
      <c r="W168" s="7">
        <v>0</v>
      </c>
    </row>
    <row r="169" spans="2:23">
      <c r="B169" s="7" t="s">
        <v>26</v>
      </c>
      <c r="C169" s="19" t="s">
        <v>27</v>
      </c>
      <c r="D169" s="20" t="s">
        <v>386</v>
      </c>
      <c r="E169" s="19" t="s">
        <v>29</v>
      </c>
      <c r="F169" s="19" t="s">
        <v>161</v>
      </c>
      <c r="G169" s="19" t="s">
        <v>162</v>
      </c>
      <c r="H169" s="20" t="s">
        <v>163</v>
      </c>
      <c r="I169" s="20"/>
      <c r="J169" s="20"/>
      <c r="K169" s="20"/>
      <c r="L169" s="20"/>
      <c r="M169" s="20"/>
      <c r="N169" s="19" t="s">
        <v>38</v>
      </c>
      <c r="O169" s="19" t="s">
        <v>424</v>
      </c>
      <c r="P169" s="20" t="s">
        <v>173</v>
      </c>
      <c r="Q169" s="21">
        <v>44985</v>
      </c>
      <c r="R169" s="19" t="s">
        <v>425</v>
      </c>
      <c r="S169" s="7" t="s">
        <v>424</v>
      </c>
      <c r="T169" s="7" t="s">
        <v>389</v>
      </c>
      <c r="V169" s="7">
        <v>0</v>
      </c>
      <c r="W169" s="7">
        <v>0</v>
      </c>
    </row>
    <row r="170" spans="2:23">
      <c r="B170" s="7" t="s">
        <v>26</v>
      </c>
      <c r="C170" s="19" t="s">
        <v>27</v>
      </c>
      <c r="D170" s="20" t="s">
        <v>386</v>
      </c>
      <c r="E170" s="19" t="s">
        <v>29</v>
      </c>
      <c r="F170" s="19" t="s">
        <v>161</v>
      </c>
      <c r="G170" s="19" t="s">
        <v>162</v>
      </c>
      <c r="H170" s="20" t="s">
        <v>163</v>
      </c>
      <c r="I170" s="20"/>
      <c r="J170" s="20"/>
      <c r="K170" s="20"/>
      <c r="L170" s="20"/>
      <c r="M170" s="20"/>
      <c r="N170" s="19" t="s">
        <v>41</v>
      </c>
      <c r="O170" s="19" t="s">
        <v>426</v>
      </c>
      <c r="P170" s="20" t="s">
        <v>173</v>
      </c>
      <c r="Q170" s="21">
        <v>44985</v>
      </c>
      <c r="R170" s="19" t="s">
        <v>427</v>
      </c>
      <c r="S170" s="7" t="s">
        <v>426</v>
      </c>
      <c r="T170" s="7" t="s">
        <v>389</v>
      </c>
      <c r="V170" s="7">
        <v>0</v>
      </c>
      <c r="W170" s="7">
        <v>0</v>
      </c>
    </row>
    <row r="171" spans="2:23">
      <c r="C171" s="19"/>
      <c r="D171" s="20"/>
      <c r="E171" s="19"/>
      <c r="F171" s="19"/>
      <c r="G171" s="19"/>
      <c r="H171" s="20"/>
      <c r="I171" s="20"/>
      <c r="J171" s="20"/>
      <c r="K171" s="20"/>
      <c r="L171" s="20"/>
      <c r="M171" s="20"/>
      <c r="N171" s="19"/>
      <c r="O171" s="19"/>
      <c r="P171" s="20"/>
      <c r="Q171" s="21"/>
      <c r="R171" s="19"/>
    </row>
    <row r="172" spans="2:23">
      <c r="C172" s="19"/>
      <c r="D172" s="20"/>
      <c r="E172" s="19"/>
      <c r="F172" s="19"/>
      <c r="G172" s="19"/>
      <c r="H172" s="20"/>
      <c r="I172" s="20"/>
      <c r="J172" s="20"/>
      <c r="K172" s="20"/>
      <c r="L172" s="20"/>
      <c r="M172" s="20"/>
      <c r="N172" s="19"/>
      <c r="O172" s="19"/>
      <c r="P172" s="20"/>
      <c r="Q172" s="21"/>
      <c r="R172" s="19"/>
    </row>
    <row r="173" spans="2:23">
      <c r="C173" s="19"/>
      <c r="D173" s="20"/>
      <c r="E173" s="19"/>
      <c r="F173" s="19"/>
      <c r="G173" s="19"/>
      <c r="H173" s="20"/>
      <c r="I173" s="20"/>
      <c r="J173" s="20"/>
      <c r="K173" s="20"/>
      <c r="L173" s="20"/>
      <c r="M173" s="20"/>
      <c r="N173" s="19"/>
      <c r="O173" s="19"/>
      <c r="P173" s="20"/>
      <c r="Q173" s="21"/>
      <c r="R173" s="19"/>
    </row>
    <row r="174" spans="2:23">
      <c r="C174" s="19"/>
      <c r="D174" s="20"/>
      <c r="E174" s="19"/>
      <c r="F174" s="19"/>
      <c r="G174" s="19"/>
      <c r="H174" s="20"/>
      <c r="I174" s="20"/>
      <c r="J174" s="20"/>
      <c r="K174" s="20"/>
      <c r="L174" s="20"/>
      <c r="M174" s="20"/>
      <c r="N174" s="19"/>
      <c r="O174" s="19"/>
      <c r="P174" s="20"/>
      <c r="Q174" s="21"/>
      <c r="R174" s="19"/>
    </row>
    <row r="175" spans="2:23">
      <c r="C175" s="19"/>
      <c r="D175" s="20"/>
      <c r="E175" s="19"/>
      <c r="F175" s="19"/>
      <c r="G175" s="19"/>
      <c r="H175" s="20"/>
      <c r="I175" s="20"/>
      <c r="J175" s="20"/>
      <c r="K175" s="20"/>
      <c r="L175" s="20"/>
      <c r="M175" s="20"/>
      <c r="N175" s="19"/>
      <c r="O175" s="19"/>
      <c r="P175" s="20"/>
      <c r="Q175" s="21"/>
      <c r="R175" s="19"/>
    </row>
    <row r="176" spans="2:23">
      <c r="C176" s="19"/>
      <c r="D176" s="20"/>
      <c r="E176" s="19"/>
      <c r="F176" s="19"/>
      <c r="G176" s="19"/>
      <c r="H176" s="20"/>
      <c r="I176" s="20"/>
      <c r="J176" s="20"/>
      <c r="K176" s="20"/>
      <c r="L176" s="20"/>
      <c r="M176" s="20"/>
      <c r="N176" s="19"/>
      <c r="O176" s="19"/>
      <c r="P176" s="20"/>
      <c r="Q176" s="21"/>
      <c r="R176" s="19"/>
    </row>
    <row r="177" spans="3:18">
      <c r="C177" s="19"/>
      <c r="D177" s="20"/>
      <c r="E177" s="19"/>
      <c r="F177" s="19"/>
      <c r="G177" s="19"/>
      <c r="H177" s="20"/>
      <c r="I177" s="20"/>
      <c r="J177" s="20"/>
      <c r="K177" s="20"/>
      <c r="L177" s="20"/>
      <c r="M177" s="20"/>
      <c r="N177" s="19"/>
      <c r="O177" s="19"/>
      <c r="P177" s="20"/>
      <c r="Q177" s="21"/>
      <c r="R177" s="19"/>
    </row>
    <row r="178" spans="3:18">
      <c r="C178" s="19"/>
      <c r="D178" s="20"/>
      <c r="E178" s="19"/>
      <c r="F178" s="19"/>
      <c r="G178" s="19"/>
      <c r="H178" s="20"/>
      <c r="I178" s="20"/>
      <c r="J178" s="20"/>
      <c r="K178" s="20"/>
      <c r="L178" s="20"/>
      <c r="M178" s="20"/>
      <c r="N178" s="19"/>
      <c r="O178" s="19"/>
      <c r="P178" s="20"/>
      <c r="Q178" s="21"/>
      <c r="R178" s="19"/>
    </row>
    <row r="179" spans="3:18">
      <c r="C179" s="19"/>
      <c r="D179" s="20"/>
      <c r="E179" s="19"/>
      <c r="F179" s="19"/>
      <c r="G179" s="19"/>
      <c r="H179" s="20"/>
      <c r="I179" s="20"/>
      <c r="J179" s="20"/>
      <c r="K179" s="20"/>
      <c r="L179" s="20"/>
      <c r="M179" s="20"/>
      <c r="N179" s="19"/>
      <c r="O179" s="19"/>
      <c r="P179" s="20"/>
      <c r="Q179" s="21"/>
      <c r="R179" s="19"/>
    </row>
    <row r="180" spans="3:18">
      <c r="C180" s="19"/>
      <c r="D180" s="20"/>
      <c r="E180" s="19"/>
      <c r="F180" s="19"/>
      <c r="G180" s="19"/>
      <c r="H180" s="20"/>
      <c r="I180" s="20"/>
      <c r="J180" s="20"/>
      <c r="K180" s="20"/>
      <c r="L180" s="20"/>
      <c r="M180" s="20"/>
      <c r="N180" s="19"/>
      <c r="O180" s="19"/>
      <c r="P180" s="20"/>
      <c r="Q180" s="21"/>
      <c r="R180" s="19"/>
    </row>
    <row r="181" spans="3:18">
      <c r="C181" s="19"/>
      <c r="D181" s="20"/>
      <c r="E181" s="19"/>
      <c r="F181" s="19"/>
      <c r="G181" s="19"/>
      <c r="H181" s="20"/>
      <c r="I181" s="20"/>
      <c r="J181" s="20"/>
      <c r="K181" s="20"/>
      <c r="L181" s="20"/>
      <c r="M181" s="20"/>
      <c r="N181" s="19"/>
      <c r="O181" s="19"/>
      <c r="P181" s="20"/>
      <c r="Q181" s="21"/>
      <c r="R181" s="19"/>
    </row>
    <row r="182" spans="3:18">
      <c r="C182" s="19"/>
      <c r="D182" s="20"/>
      <c r="E182" s="19"/>
      <c r="F182" s="19"/>
      <c r="G182" s="19"/>
      <c r="H182" s="20"/>
      <c r="I182" s="20"/>
      <c r="J182" s="20"/>
      <c r="K182" s="20"/>
      <c r="L182" s="20"/>
      <c r="M182" s="20"/>
      <c r="N182" s="19"/>
      <c r="O182" s="19"/>
      <c r="P182" s="20"/>
      <c r="Q182" s="21"/>
      <c r="R182" s="19"/>
    </row>
    <row r="183" spans="3:18">
      <c r="C183" s="19"/>
      <c r="D183" s="20"/>
      <c r="E183" s="19"/>
      <c r="F183" s="19"/>
      <c r="G183" s="19"/>
      <c r="H183" s="20"/>
      <c r="I183" s="20"/>
      <c r="J183" s="20"/>
      <c r="K183" s="20"/>
      <c r="L183" s="20"/>
      <c r="M183" s="20"/>
      <c r="N183" s="19"/>
      <c r="O183" s="19"/>
      <c r="P183" s="20"/>
      <c r="Q183" s="21"/>
      <c r="R183" s="19"/>
    </row>
    <row r="184" spans="3:18">
      <c r="C184" s="19"/>
      <c r="D184" s="20"/>
      <c r="E184" s="19"/>
      <c r="F184" s="19"/>
      <c r="G184" s="19"/>
      <c r="H184" s="20"/>
      <c r="I184" s="20"/>
      <c r="J184" s="20"/>
      <c r="K184" s="20"/>
      <c r="L184" s="20"/>
      <c r="M184" s="20"/>
      <c r="N184" s="19"/>
      <c r="O184" s="19"/>
      <c r="P184" s="20"/>
      <c r="Q184" s="21"/>
      <c r="R184" s="19"/>
    </row>
    <row r="185" spans="3:18">
      <c r="C185" s="19"/>
      <c r="D185" s="20"/>
      <c r="E185" s="19"/>
      <c r="F185" s="19"/>
      <c r="G185" s="19"/>
      <c r="H185" s="20"/>
      <c r="I185" s="20"/>
      <c r="J185" s="20"/>
      <c r="K185" s="20"/>
      <c r="L185" s="20"/>
      <c r="M185" s="20"/>
      <c r="N185" s="19"/>
      <c r="O185" s="19"/>
      <c r="P185" s="20"/>
      <c r="Q185" s="21"/>
      <c r="R185" s="19"/>
    </row>
    <row r="186" spans="3:18">
      <c r="C186" s="19"/>
      <c r="D186" s="20"/>
      <c r="E186" s="19"/>
      <c r="F186" s="19"/>
      <c r="G186" s="19"/>
      <c r="H186" s="20"/>
      <c r="I186" s="20"/>
      <c r="J186" s="20"/>
      <c r="K186" s="20"/>
      <c r="L186" s="20"/>
      <c r="M186" s="20"/>
      <c r="N186" s="19"/>
      <c r="O186" s="19"/>
      <c r="P186" s="20"/>
      <c r="Q186" s="21"/>
      <c r="R186" s="19"/>
    </row>
    <row r="187" spans="3:18">
      <c r="C187" s="19"/>
      <c r="D187" s="20"/>
      <c r="E187" s="19"/>
      <c r="F187" s="19"/>
      <c r="G187" s="19"/>
      <c r="H187" s="20"/>
      <c r="I187" s="20"/>
      <c r="J187" s="20"/>
      <c r="K187" s="20"/>
      <c r="L187" s="20"/>
      <c r="M187" s="20"/>
      <c r="N187" s="19"/>
      <c r="O187" s="19"/>
      <c r="P187" s="20"/>
      <c r="Q187" s="21"/>
      <c r="R187" s="19"/>
    </row>
    <row r="188" spans="3:18">
      <c r="C188" s="19"/>
      <c r="D188" s="20"/>
      <c r="E188" s="19"/>
      <c r="F188" s="19"/>
      <c r="G188" s="19"/>
      <c r="H188" s="20"/>
      <c r="I188" s="20"/>
      <c r="J188" s="20"/>
      <c r="K188" s="20"/>
      <c r="L188" s="20"/>
      <c r="M188" s="20"/>
      <c r="N188" s="19"/>
      <c r="O188" s="19"/>
      <c r="P188" s="20"/>
      <c r="Q188" s="21"/>
      <c r="R188" s="19"/>
    </row>
    <row r="189" spans="3:18">
      <c r="C189" s="19"/>
      <c r="D189" s="20"/>
      <c r="E189" s="19"/>
      <c r="F189" s="19"/>
      <c r="G189" s="19"/>
      <c r="H189" s="20"/>
      <c r="I189" s="20"/>
      <c r="J189" s="20"/>
      <c r="K189" s="20"/>
      <c r="L189" s="20"/>
      <c r="M189" s="20"/>
      <c r="N189" s="19"/>
      <c r="O189" s="19"/>
      <c r="P189" s="20"/>
      <c r="Q189" s="21"/>
      <c r="R189" s="19"/>
    </row>
    <row r="190" spans="3:18">
      <c r="C190" s="19"/>
      <c r="D190" s="20"/>
      <c r="E190" s="19"/>
      <c r="F190" s="19"/>
      <c r="G190" s="19"/>
      <c r="H190" s="20"/>
      <c r="I190" s="20"/>
      <c r="J190" s="20"/>
      <c r="K190" s="20"/>
      <c r="L190" s="20"/>
      <c r="M190" s="20"/>
      <c r="N190" s="19"/>
      <c r="O190" s="19"/>
      <c r="P190" s="20"/>
      <c r="Q190" s="21"/>
      <c r="R190" s="19"/>
    </row>
    <row r="191" spans="3:18">
      <c r="C191" s="19"/>
      <c r="D191" s="20"/>
      <c r="E191" s="19"/>
      <c r="F191" s="19"/>
      <c r="G191" s="19"/>
      <c r="H191" s="20"/>
      <c r="I191" s="20"/>
      <c r="J191" s="20"/>
      <c r="K191" s="20"/>
      <c r="L191" s="20"/>
      <c r="M191" s="20"/>
      <c r="N191" s="19"/>
      <c r="O191" s="19"/>
      <c r="P191" s="20"/>
      <c r="Q191" s="21"/>
      <c r="R191" s="19"/>
    </row>
    <row r="192" spans="3:18">
      <c r="C192" s="19"/>
      <c r="D192" s="20"/>
      <c r="E192" s="19"/>
      <c r="F192" s="19"/>
      <c r="G192" s="19"/>
      <c r="H192" s="20"/>
      <c r="I192" s="20"/>
      <c r="J192" s="20"/>
      <c r="K192" s="20"/>
      <c r="L192" s="20"/>
      <c r="M192" s="20"/>
      <c r="N192" s="19"/>
      <c r="O192" s="19"/>
      <c r="P192" s="20"/>
      <c r="Q192" s="21"/>
      <c r="R192" s="19"/>
    </row>
    <row r="193" spans="3:18">
      <c r="C193" s="19"/>
      <c r="D193" s="20"/>
      <c r="E193" s="19"/>
      <c r="F193" s="19"/>
      <c r="G193" s="19"/>
      <c r="H193" s="20"/>
      <c r="I193" s="20"/>
      <c r="J193" s="20"/>
      <c r="K193" s="20"/>
      <c r="L193" s="20"/>
      <c r="M193" s="20"/>
      <c r="N193" s="19"/>
      <c r="O193" s="19"/>
      <c r="P193" s="20"/>
      <c r="Q193" s="21"/>
      <c r="R193" s="19"/>
    </row>
    <row r="194" spans="3:18">
      <c r="C194" s="19"/>
      <c r="D194" s="20"/>
      <c r="E194" s="19"/>
      <c r="F194" s="19"/>
      <c r="G194" s="19"/>
      <c r="H194" s="20"/>
      <c r="I194" s="20"/>
      <c r="J194" s="20"/>
      <c r="K194" s="20"/>
      <c r="L194" s="20"/>
      <c r="M194" s="20"/>
      <c r="N194" s="19"/>
      <c r="O194" s="19"/>
      <c r="P194" s="20"/>
      <c r="Q194" s="21"/>
      <c r="R194" s="19"/>
    </row>
    <row r="195" spans="3:18">
      <c r="C195" s="19"/>
      <c r="D195" s="20"/>
      <c r="E195" s="19"/>
      <c r="F195" s="19"/>
      <c r="G195" s="19"/>
      <c r="H195" s="20"/>
      <c r="I195" s="20"/>
      <c r="J195" s="20"/>
      <c r="K195" s="20"/>
      <c r="L195" s="20"/>
      <c r="M195" s="20"/>
      <c r="N195" s="19"/>
      <c r="O195" s="19"/>
      <c r="P195" s="20"/>
      <c r="Q195" s="21"/>
      <c r="R195" s="19"/>
    </row>
    <row r="196" spans="3:18">
      <c r="C196" s="19"/>
      <c r="D196" s="20"/>
      <c r="E196" s="19"/>
      <c r="F196" s="19"/>
      <c r="G196" s="19"/>
      <c r="H196" s="20"/>
      <c r="I196" s="20"/>
      <c r="J196" s="20"/>
      <c r="K196" s="20"/>
      <c r="L196" s="20"/>
      <c r="M196" s="20"/>
      <c r="N196" s="19"/>
      <c r="O196" s="19"/>
      <c r="P196" s="20"/>
      <c r="Q196" s="21"/>
      <c r="R196" s="19"/>
    </row>
    <row r="197" spans="3:18">
      <c r="C197" s="19"/>
      <c r="D197" s="20"/>
      <c r="E197" s="19"/>
      <c r="F197" s="19"/>
      <c r="G197" s="19"/>
      <c r="H197" s="20"/>
      <c r="I197" s="20"/>
      <c r="J197" s="20"/>
      <c r="K197" s="20"/>
      <c r="L197" s="20"/>
      <c r="M197" s="20"/>
      <c r="N197" s="19"/>
      <c r="O197" s="19"/>
      <c r="P197" s="20"/>
      <c r="Q197" s="21"/>
      <c r="R197" s="19"/>
    </row>
    <row r="198" spans="3:18">
      <c r="C198" s="19"/>
      <c r="D198" s="20"/>
      <c r="E198" s="19"/>
      <c r="F198" s="19"/>
      <c r="G198" s="19"/>
      <c r="H198" s="20"/>
      <c r="I198" s="20"/>
      <c r="J198" s="20"/>
      <c r="K198" s="20"/>
      <c r="L198" s="20"/>
      <c r="M198" s="20"/>
      <c r="N198" s="19"/>
      <c r="O198" s="19"/>
      <c r="P198" s="20"/>
      <c r="Q198" s="21"/>
      <c r="R198" s="19"/>
    </row>
    <row r="199" spans="3:18">
      <c r="C199" s="19"/>
      <c r="D199" s="20"/>
      <c r="E199" s="19"/>
      <c r="F199" s="19"/>
      <c r="G199" s="19"/>
      <c r="H199" s="20"/>
      <c r="I199" s="20"/>
      <c r="J199" s="20"/>
      <c r="K199" s="20"/>
      <c r="L199" s="20"/>
      <c r="M199" s="20"/>
      <c r="N199" s="19"/>
      <c r="O199" s="19"/>
      <c r="P199" s="20"/>
      <c r="Q199" s="21"/>
      <c r="R199" s="19"/>
    </row>
    <row r="200" spans="3:18">
      <c r="C200" s="19"/>
      <c r="D200" s="20"/>
      <c r="E200" s="19"/>
      <c r="F200" s="19"/>
      <c r="G200" s="19"/>
      <c r="H200" s="20"/>
      <c r="I200" s="20"/>
      <c r="J200" s="20"/>
      <c r="K200" s="20"/>
      <c r="L200" s="20"/>
      <c r="M200" s="20"/>
      <c r="N200" s="19"/>
      <c r="O200" s="19"/>
      <c r="P200" s="20"/>
      <c r="Q200" s="21"/>
      <c r="R200" s="19"/>
    </row>
    <row r="201" spans="3:18">
      <c r="C201" s="19"/>
      <c r="D201" s="20"/>
      <c r="E201" s="19"/>
      <c r="F201" s="19"/>
      <c r="G201" s="19"/>
      <c r="H201" s="20"/>
      <c r="I201" s="20"/>
      <c r="J201" s="20"/>
      <c r="K201" s="20"/>
      <c r="L201" s="20"/>
      <c r="M201" s="20"/>
      <c r="N201" s="19"/>
      <c r="O201" s="19"/>
      <c r="P201" s="20"/>
      <c r="Q201" s="21"/>
      <c r="R201" s="19"/>
    </row>
    <row r="202" spans="3:18">
      <c r="C202" s="19"/>
      <c r="D202" s="20"/>
      <c r="E202" s="19"/>
      <c r="F202" s="19"/>
      <c r="G202" s="19"/>
      <c r="H202" s="20"/>
      <c r="I202" s="20"/>
      <c r="J202" s="20"/>
      <c r="K202" s="20"/>
      <c r="L202" s="20"/>
      <c r="M202" s="20"/>
      <c r="N202" s="19"/>
      <c r="O202" s="19"/>
      <c r="P202" s="20"/>
      <c r="Q202" s="21"/>
      <c r="R202" s="19"/>
    </row>
    <row r="203" spans="3:18">
      <c r="C203" s="19"/>
      <c r="D203" s="20"/>
      <c r="E203" s="19"/>
      <c r="F203" s="19"/>
      <c r="G203" s="19"/>
      <c r="H203" s="20"/>
      <c r="I203" s="20"/>
      <c r="J203" s="20"/>
      <c r="K203" s="20"/>
      <c r="L203" s="20"/>
      <c r="M203" s="20"/>
      <c r="N203" s="19"/>
      <c r="O203" s="19"/>
      <c r="P203" s="20"/>
      <c r="Q203" s="21"/>
      <c r="R203" s="19"/>
    </row>
    <row r="204" spans="3:18">
      <c r="C204" s="19"/>
      <c r="D204" s="20"/>
      <c r="E204" s="19"/>
      <c r="F204" s="19"/>
      <c r="G204" s="19"/>
      <c r="H204" s="20"/>
      <c r="I204" s="20"/>
      <c r="J204" s="20"/>
      <c r="K204" s="20"/>
      <c r="L204" s="20"/>
      <c r="M204" s="20"/>
      <c r="N204" s="19"/>
      <c r="O204" s="19"/>
      <c r="P204" s="20"/>
      <c r="Q204" s="21"/>
      <c r="R204" s="19"/>
    </row>
    <row r="205" spans="3:18">
      <c r="C205" s="19"/>
      <c r="D205" s="20"/>
      <c r="E205" s="19"/>
      <c r="F205" s="19"/>
      <c r="G205" s="19"/>
      <c r="H205" s="20"/>
      <c r="I205" s="20"/>
      <c r="J205" s="20"/>
      <c r="K205" s="20"/>
      <c r="L205" s="20"/>
      <c r="M205" s="20"/>
      <c r="N205" s="19"/>
      <c r="O205" s="19"/>
      <c r="P205" s="20"/>
      <c r="Q205" s="21"/>
      <c r="R205" s="19"/>
    </row>
    <row r="206" spans="3:18">
      <c r="C206" s="19"/>
      <c r="D206" s="20"/>
      <c r="E206" s="19"/>
      <c r="F206" s="19"/>
      <c r="G206" s="19"/>
      <c r="H206" s="20"/>
      <c r="I206" s="20"/>
      <c r="J206" s="20"/>
      <c r="K206" s="20"/>
      <c r="L206" s="20"/>
      <c r="M206" s="20"/>
      <c r="N206" s="19"/>
      <c r="O206" s="19"/>
      <c r="P206" s="20"/>
      <c r="Q206" s="21"/>
      <c r="R206" s="19"/>
    </row>
    <row r="207" spans="3:18">
      <c r="C207" s="19"/>
      <c r="D207" s="20"/>
      <c r="E207" s="19"/>
      <c r="F207" s="19"/>
      <c r="G207" s="19"/>
      <c r="H207" s="20"/>
      <c r="I207" s="20"/>
      <c r="J207" s="20"/>
      <c r="K207" s="20"/>
      <c r="L207" s="20"/>
      <c r="M207" s="20"/>
      <c r="N207" s="19"/>
      <c r="O207" s="19"/>
      <c r="P207" s="20"/>
      <c r="Q207" s="21"/>
      <c r="R207" s="19"/>
    </row>
    <row r="208" spans="3:18">
      <c r="C208" s="19"/>
      <c r="D208" s="20"/>
      <c r="E208" s="19"/>
      <c r="F208" s="19"/>
      <c r="G208" s="19"/>
      <c r="H208" s="20"/>
      <c r="I208" s="20"/>
      <c r="J208" s="20"/>
      <c r="K208" s="20"/>
      <c r="L208" s="20"/>
      <c r="M208" s="20"/>
      <c r="N208" s="19"/>
      <c r="O208" s="19"/>
      <c r="P208" s="20"/>
      <c r="Q208" s="21"/>
      <c r="R208" s="19"/>
    </row>
    <row r="209" spans="3:18">
      <c r="C209" s="19"/>
      <c r="D209" s="20"/>
      <c r="E209" s="19"/>
      <c r="F209" s="19"/>
      <c r="G209" s="19"/>
      <c r="H209" s="20"/>
      <c r="I209" s="20"/>
      <c r="J209" s="20"/>
      <c r="K209" s="20"/>
      <c r="L209" s="20"/>
      <c r="M209" s="20"/>
      <c r="N209" s="19"/>
      <c r="O209" s="19"/>
      <c r="P209" s="20"/>
      <c r="Q209" s="21"/>
      <c r="R209" s="19"/>
    </row>
    <row r="210" spans="3:18">
      <c r="C210" s="19"/>
      <c r="D210" s="20"/>
      <c r="E210" s="19"/>
      <c r="F210" s="19"/>
      <c r="G210" s="19"/>
      <c r="H210" s="20"/>
      <c r="I210" s="20"/>
      <c r="J210" s="20"/>
      <c r="K210" s="20"/>
      <c r="L210" s="20"/>
      <c r="M210" s="20"/>
      <c r="N210" s="19"/>
      <c r="O210" s="19"/>
      <c r="P210" s="20"/>
      <c r="Q210" s="21"/>
      <c r="R210" s="19"/>
    </row>
    <row r="211" spans="3:18">
      <c r="C211" s="19"/>
      <c r="D211" s="20"/>
      <c r="E211" s="19"/>
      <c r="F211" s="19"/>
      <c r="G211" s="19"/>
      <c r="H211" s="20"/>
      <c r="I211" s="20"/>
      <c r="J211" s="20"/>
      <c r="K211" s="20"/>
      <c r="L211" s="20"/>
      <c r="M211" s="20"/>
      <c r="N211" s="19"/>
      <c r="O211" s="19"/>
      <c r="P211" s="20"/>
      <c r="Q211" s="21"/>
      <c r="R211" s="19"/>
    </row>
    <row r="212" spans="3:18">
      <c r="C212" s="19"/>
      <c r="D212" s="20"/>
      <c r="E212" s="19"/>
      <c r="F212" s="19"/>
      <c r="G212" s="19"/>
      <c r="H212" s="20"/>
      <c r="I212" s="20"/>
      <c r="J212" s="20"/>
      <c r="K212" s="20"/>
      <c r="L212" s="20"/>
      <c r="M212" s="20"/>
      <c r="N212" s="19"/>
      <c r="O212" s="19"/>
      <c r="P212" s="20"/>
      <c r="Q212" s="21"/>
      <c r="R212" s="19"/>
    </row>
    <row r="213" spans="3:18">
      <c r="C213" s="19"/>
      <c r="D213" s="20"/>
      <c r="E213" s="19"/>
      <c r="F213" s="19"/>
      <c r="G213" s="19"/>
      <c r="H213" s="20"/>
      <c r="I213" s="20"/>
      <c r="J213" s="20"/>
      <c r="K213" s="20"/>
      <c r="L213" s="20"/>
      <c r="M213" s="20"/>
      <c r="N213" s="19"/>
      <c r="O213" s="19"/>
      <c r="P213" s="20"/>
      <c r="Q213" s="21"/>
      <c r="R213" s="19"/>
    </row>
    <row r="214" spans="3:18">
      <c r="C214" s="19"/>
      <c r="D214" s="20"/>
      <c r="E214" s="19"/>
      <c r="F214" s="19"/>
      <c r="G214" s="19"/>
      <c r="H214" s="20"/>
      <c r="I214" s="20"/>
      <c r="J214" s="20"/>
      <c r="K214" s="20"/>
      <c r="L214" s="20"/>
      <c r="M214" s="20"/>
      <c r="N214" s="19"/>
      <c r="O214" s="19"/>
      <c r="P214" s="20"/>
      <c r="Q214" s="21"/>
      <c r="R214" s="19"/>
    </row>
    <row r="215" spans="3:18">
      <c r="C215" s="19"/>
      <c r="D215" s="20"/>
      <c r="E215" s="19"/>
      <c r="F215" s="19"/>
      <c r="G215" s="19"/>
      <c r="H215" s="20"/>
      <c r="I215" s="20"/>
      <c r="J215" s="20"/>
      <c r="K215" s="20"/>
      <c r="L215" s="20"/>
      <c r="M215" s="20"/>
      <c r="N215" s="19"/>
      <c r="O215" s="19"/>
      <c r="P215" s="20"/>
      <c r="Q215" s="21"/>
      <c r="R215" s="19"/>
    </row>
    <row r="216" spans="3:18">
      <c r="C216" s="19"/>
      <c r="D216" s="20"/>
      <c r="E216" s="19"/>
      <c r="F216" s="19"/>
      <c r="G216" s="19"/>
      <c r="H216" s="20"/>
      <c r="I216" s="20"/>
      <c r="J216" s="20"/>
      <c r="K216" s="20"/>
      <c r="L216" s="20"/>
      <c r="M216" s="20"/>
      <c r="N216" s="19"/>
      <c r="O216" s="19"/>
      <c r="P216" s="20"/>
      <c r="Q216" s="21"/>
      <c r="R216" s="19"/>
    </row>
    <row r="217" spans="3:18">
      <c r="C217" s="19"/>
      <c r="D217" s="20"/>
      <c r="E217" s="19"/>
      <c r="F217" s="19"/>
      <c r="G217" s="19"/>
      <c r="H217" s="20"/>
      <c r="I217" s="20"/>
      <c r="J217" s="20"/>
      <c r="K217" s="20"/>
      <c r="L217" s="20"/>
      <c r="M217" s="20"/>
      <c r="N217" s="19"/>
      <c r="O217" s="19"/>
      <c r="P217" s="20"/>
      <c r="Q217" s="21"/>
      <c r="R217" s="19"/>
    </row>
    <row r="218" spans="3:18">
      <c r="C218" s="19"/>
      <c r="D218" s="20"/>
      <c r="E218" s="19"/>
      <c r="F218" s="19"/>
      <c r="G218" s="19"/>
      <c r="H218" s="20"/>
      <c r="I218" s="20"/>
      <c r="J218" s="20"/>
      <c r="K218" s="20"/>
      <c r="L218" s="20"/>
      <c r="M218" s="20"/>
      <c r="N218" s="19"/>
      <c r="O218" s="19"/>
      <c r="P218" s="20"/>
      <c r="Q218" s="21"/>
      <c r="R218" s="19"/>
    </row>
    <row r="219" spans="3:18">
      <c r="C219" s="19"/>
      <c r="D219" s="20"/>
      <c r="E219" s="19"/>
      <c r="F219" s="19"/>
      <c r="G219" s="19"/>
      <c r="H219" s="20"/>
      <c r="I219" s="20"/>
      <c r="J219" s="20"/>
      <c r="K219" s="20"/>
      <c r="L219" s="20"/>
      <c r="M219" s="20"/>
      <c r="N219" s="19"/>
      <c r="O219" s="19"/>
      <c r="P219" s="20"/>
      <c r="Q219" s="21"/>
      <c r="R219" s="19"/>
    </row>
    <row r="220" spans="3:18">
      <c r="C220" s="19"/>
      <c r="D220" s="20"/>
      <c r="E220" s="19"/>
      <c r="F220" s="19"/>
      <c r="G220" s="19"/>
      <c r="H220" s="20"/>
      <c r="I220" s="20"/>
      <c r="J220" s="20"/>
      <c r="K220" s="20"/>
      <c r="L220" s="20"/>
      <c r="M220" s="20"/>
      <c r="N220" s="19"/>
      <c r="O220" s="19"/>
      <c r="P220" s="20"/>
      <c r="Q220" s="21"/>
      <c r="R220" s="19"/>
    </row>
    <row r="221" spans="3:18">
      <c r="C221" s="19"/>
      <c r="D221" s="20"/>
      <c r="E221" s="19"/>
      <c r="F221" s="19"/>
      <c r="G221" s="19"/>
      <c r="H221" s="20"/>
      <c r="I221" s="20"/>
      <c r="J221" s="20"/>
      <c r="K221" s="20"/>
      <c r="L221" s="20"/>
      <c r="M221" s="20"/>
      <c r="N221" s="19"/>
      <c r="O221" s="19"/>
      <c r="P221" s="20"/>
      <c r="Q221" s="21"/>
      <c r="R221" s="19"/>
    </row>
    <row r="222" spans="3:18">
      <c r="C222" s="19"/>
      <c r="D222" s="20"/>
      <c r="E222" s="19"/>
      <c r="F222" s="19"/>
      <c r="G222" s="19"/>
      <c r="H222" s="20"/>
      <c r="I222" s="20"/>
      <c r="J222" s="20"/>
      <c r="K222" s="20"/>
      <c r="L222" s="20"/>
      <c r="M222" s="20"/>
      <c r="N222" s="19"/>
      <c r="O222" s="19"/>
      <c r="P222" s="20"/>
      <c r="Q222" s="21"/>
      <c r="R222" s="19"/>
    </row>
    <row r="223" spans="3:18">
      <c r="C223" s="19"/>
      <c r="D223" s="20"/>
      <c r="E223" s="19"/>
      <c r="F223" s="19"/>
      <c r="G223" s="19"/>
      <c r="H223" s="20"/>
      <c r="I223" s="20"/>
      <c r="J223" s="20"/>
      <c r="K223" s="20"/>
      <c r="L223" s="20"/>
      <c r="M223" s="20"/>
      <c r="N223" s="19"/>
      <c r="O223" s="19"/>
      <c r="P223" s="20"/>
      <c r="Q223" s="21"/>
      <c r="R223" s="19"/>
    </row>
    <row r="224" spans="3:18">
      <c r="C224" s="19"/>
      <c r="D224" s="20"/>
      <c r="E224" s="19"/>
      <c r="F224" s="19"/>
      <c r="G224" s="19"/>
      <c r="H224" s="20"/>
      <c r="I224" s="20"/>
      <c r="J224" s="20"/>
      <c r="K224" s="20"/>
      <c r="L224" s="20"/>
      <c r="M224" s="20"/>
      <c r="N224" s="19"/>
      <c r="O224" s="19"/>
      <c r="P224" s="20"/>
      <c r="Q224" s="21"/>
      <c r="R224" s="19"/>
    </row>
    <row r="225" spans="3:18">
      <c r="C225" s="19"/>
      <c r="D225" s="20"/>
      <c r="E225" s="19"/>
      <c r="F225" s="19"/>
      <c r="G225" s="19"/>
      <c r="H225" s="20"/>
      <c r="I225" s="20"/>
      <c r="J225" s="20"/>
      <c r="K225" s="20"/>
      <c r="L225" s="20"/>
      <c r="M225" s="20"/>
      <c r="N225" s="19"/>
      <c r="O225" s="19"/>
      <c r="P225" s="20"/>
      <c r="Q225" s="21"/>
      <c r="R225" s="19"/>
    </row>
    <row r="226" spans="3:18">
      <c r="C226" s="19"/>
      <c r="D226" s="20"/>
      <c r="E226" s="19"/>
      <c r="F226" s="19"/>
      <c r="G226" s="19"/>
      <c r="H226" s="20"/>
      <c r="I226" s="20"/>
      <c r="J226" s="20"/>
      <c r="K226" s="20"/>
      <c r="L226" s="20"/>
      <c r="M226" s="20"/>
      <c r="N226" s="19"/>
      <c r="O226" s="19"/>
      <c r="P226" s="20"/>
      <c r="Q226" s="21"/>
      <c r="R226" s="19"/>
    </row>
    <row r="227" spans="3:18">
      <c r="C227" s="19"/>
      <c r="D227" s="20"/>
      <c r="E227" s="19"/>
      <c r="F227" s="19"/>
      <c r="G227" s="19"/>
      <c r="H227" s="20"/>
      <c r="I227" s="20"/>
      <c r="J227" s="20"/>
      <c r="K227" s="20"/>
      <c r="L227" s="20"/>
      <c r="M227" s="20"/>
      <c r="N227" s="19"/>
      <c r="O227" s="19"/>
      <c r="P227" s="20"/>
      <c r="Q227" s="21"/>
      <c r="R227" s="19"/>
    </row>
    <row r="228" spans="3:18">
      <c r="C228" s="19"/>
      <c r="D228" s="20"/>
      <c r="E228" s="19"/>
      <c r="F228" s="19"/>
      <c r="G228" s="19"/>
      <c r="H228" s="20"/>
      <c r="I228" s="20"/>
      <c r="J228" s="20"/>
      <c r="K228" s="20"/>
      <c r="L228" s="20"/>
      <c r="M228" s="20"/>
      <c r="N228" s="19"/>
      <c r="O228" s="19"/>
      <c r="P228" s="20"/>
      <c r="Q228" s="21"/>
      <c r="R228" s="19"/>
    </row>
    <row r="229" spans="3:18">
      <c r="C229" s="19"/>
      <c r="D229" s="20"/>
      <c r="E229" s="19"/>
      <c r="F229" s="19"/>
      <c r="G229" s="19"/>
      <c r="H229" s="20"/>
      <c r="I229" s="20"/>
      <c r="J229" s="20"/>
      <c r="K229" s="20"/>
      <c r="L229" s="20"/>
      <c r="M229" s="20"/>
      <c r="N229" s="19"/>
      <c r="O229" s="19"/>
      <c r="P229" s="20"/>
      <c r="Q229" s="21"/>
      <c r="R229" s="19"/>
    </row>
    <row r="230" spans="3:18">
      <c r="C230" s="19"/>
      <c r="D230" s="20"/>
      <c r="E230" s="19"/>
      <c r="F230" s="19"/>
      <c r="G230" s="19"/>
      <c r="H230" s="20"/>
      <c r="I230" s="20"/>
      <c r="J230" s="20"/>
      <c r="K230" s="20"/>
      <c r="L230" s="20"/>
      <c r="M230" s="20"/>
      <c r="N230" s="19"/>
      <c r="O230" s="19"/>
      <c r="P230" s="20"/>
      <c r="Q230" s="21"/>
      <c r="R230" s="19"/>
    </row>
    <row r="231" spans="3:18">
      <c r="C231" s="19"/>
      <c r="D231" s="20"/>
      <c r="E231" s="19"/>
      <c r="F231" s="19"/>
      <c r="G231" s="19"/>
      <c r="H231" s="20"/>
      <c r="I231" s="20"/>
      <c r="J231" s="20"/>
      <c r="K231" s="20"/>
      <c r="L231" s="20"/>
      <c r="M231" s="20"/>
      <c r="N231" s="19"/>
      <c r="O231" s="19"/>
      <c r="P231" s="20"/>
      <c r="Q231" s="21"/>
      <c r="R231" s="19"/>
    </row>
    <row r="232" spans="3:18">
      <c r="C232" s="19"/>
      <c r="D232" s="20"/>
      <c r="E232" s="19"/>
      <c r="F232" s="19"/>
      <c r="G232" s="19"/>
      <c r="H232" s="20"/>
      <c r="I232" s="20"/>
      <c r="J232" s="20"/>
      <c r="K232" s="20"/>
      <c r="L232" s="20"/>
      <c r="M232" s="20"/>
      <c r="N232" s="19"/>
      <c r="O232" s="19"/>
      <c r="P232" s="20"/>
      <c r="Q232" s="21"/>
      <c r="R232" s="19"/>
    </row>
    <row r="233" spans="3:18">
      <c r="C233" s="19"/>
      <c r="D233" s="20"/>
      <c r="E233" s="19"/>
      <c r="F233" s="19"/>
      <c r="G233" s="19"/>
      <c r="H233" s="20"/>
      <c r="I233" s="20"/>
      <c r="J233" s="20"/>
      <c r="K233" s="20"/>
      <c r="L233" s="20"/>
      <c r="M233" s="20"/>
      <c r="N233" s="19"/>
      <c r="O233" s="19"/>
      <c r="P233" s="20"/>
      <c r="Q233" s="21"/>
      <c r="R233" s="19"/>
    </row>
    <row r="234" spans="3:18">
      <c r="C234" s="19"/>
      <c r="D234" s="20"/>
      <c r="E234" s="19"/>
      <c r="F234" s="19"/>
      <c r="G234" s="19"/>
      <c r="H234" s="20"/>
      <c r="I234" s="20"/>
      <c r="J234" s="20"/>
      <c r="K234" s="20"/>
      <c r="L234" s="20"/>
      <c r="M234" s="20"/>
      <c r="N234" s="19"/>
      <c r="O234" s="19"/>
      <c r="P234" s="20"/>
      <c r="Q234" s="21"/>
      <c r="R234" s="19"/>
    </row>
    <row r="235" spans="3:18">
      <c r="C235" s="19"/>
      <c r="D235" s="20"/>
      <c r="E235" s="19"/>
      <c r="F235" s="19"/>
      <c r="G235" s="19"/>
      <c r="H235" s="20"/>
      <c r="I235" s="20"/>
      <c r="J235" s="20"/>
      <c r="K235" s="20"/>
      <c r="L235" s="20"/>
      <c r="M235" s="20"/>
      <c r="N235" s="19"/>
      <c r="O235" s="19"/>
      <c r="P235" s="20"/>
      <c r="Q235" s="21"/>
      <c r="R235" s="19"/>
    </row>
    <row r="236" spans="3:18">
      <c r="C236" s="19"/>
      <c r="D236" s="20"/>
      <c r="E236" s="19"/>
      <c r="F236" s="19"/>
      <c r="G236" s="19"/>
      <c r="H236" s="20"/>
      <c r="I236" s="20"/>
      <c r="J236" s="20"/>
      <c r="K236" s="20"/>
      <c r="L236" s="20"/>
      <c r="M236" s="20"/>
      <c r="N236" s="19"/>
      <c r="O236" s="19"/>
      <c r="P236" s="20"/>
      <c r="Q236" s="21"/>
      <c r="R236" s="19"/>
    </row>
    <row r="237" spans="3:18">
      <c r="C237" s="19"/>
      <c r="D237" s="20"/>
      <c r="E237" s="19"/>
      <c r="F237" s="19"/>
      <c r="G237" s="19"/>
      <c r="H237" s="20"/>
      <c r="I237" s="20"/>
      <c r="J237" s="20"/>
      <c r="K237" s="20"/>
      <c r="L237" s="20"/>
      <c r="M237" s="20"/>
      <c r="N237" s="19"/>
      <c r="O237" s="19"/>
      <c r="P237" s="20"/>
      <c r="Q237" s="21"/>
      <c r="R237" s="19"/>
    </row>
    <row r="238" spans="3:18">
      <c r="C238" s="19"/>
      <c r="D238" s="20"/>
      <c r="E238" s="19"/>
      <c r="F238" s="19"/>
      <c r="G238" s="19"/>
      <c r="H238" s="20"/>
      <c r="I238" s="20"/>
      <c r="J238" s="20"/>
      <c r="K238" s="20"/>
      <c r="L238" s="20"/>
      <c r="M238" s="20"/>
      <c r="N238" s="19"/>
      <c r="O238" s="19"/>
      <c r="P238" s="20"/>
      <c r="Q238" s="21"/>
      <c r="R238" s="19"/>
    </row>
    <row r="239" spans="3:18">
      <c r="C239" s="19"/>
      <c r="D239" s="20"/>
      <c r="E239" s="19"/>
      <c r="F239" s="19"/>
      <c r="G239" s="19"/>
      <c r="H239" s="20"/>
      <c r="I239" s="20"/>
      <c r="J239" s="20"/>
      <c r="K239" s="20"/>
      <c r="L239" s="20"/>
      <c r="M239" s="20"/>
      <c r="N239" s="19"/>
      <c r="O239" s="19"/>
      <c r="P239" s="20"/>
      <c r="Q239" s="21"/>
      <c r="R239" s="19"/>
    </row>
    <row r="240" spans="3:18">
      <c r="C240" s="19"/>
      <c r="D240" s="20"/>
      <c r="E240" s="19"/>
      <c r="F240" s="19"/>
      <c r="G240" s="19"/>
      <c r="H240" s="20"/>
      <c r="I240" s="20"/>
      <c r="J240" s="20"/>
      <c r="K240" s="20"/>
      <c r="L240" s="20"/>
      <c r="M240" s="20"/>
      <c r="N240" s="19"/>
      <c r="O240" s="19"/>
      <c r="P240" s="20"/>
      <c r="Q240" s="21"/>
      <c r="R240" s="19"/>
    </row>
    <row r="241" spans="3:18">
      <c r="C241" s="19"/>
      <c r="D241" s="20"/>
      <c r="E241" s="19"/>
      <c r="F241" s="19"/>
      <c r="G241" s="19"/>
      <c r="H241" s="20"/>
      <c r="I241" s="20"/>
      <c r="J241" s="20"/>
      <c r="K241" s="20"/>
      <c r="L241" s="20"/>
      <c r="M241" s="20"/>
      <c r="N241" s="19"/>
      <c r="O241" s="19"/>
      <c r="P241" s="20"/>
      <c r="Q241" s="21"/>
      <c r="R241" s="19"/>
    </row>
    <row r="242" spans="3:18">
      <c r="C242" s="19"/>
      <c r="D242" s="20"/>
      <c r="E242" s="19"/>
      <c r="F242" s="19"/>
      <c r="G242" s="19"/>
      <c r="H242" s="20"/>
      <c r="I242" s="20"/>
      <c r="J242" s="20"/>
      <c r="K242" s="20"/>
      <c r="L242" s="20"/>
      <c r="M242" s="20"/>
      <c r="N242" s="19"/>
      <c r="O242" s="19"/>
      <c r="P242" s="20"/>
      <c r="Q242" s="21"/>
      <c r="R242" s="19"/>
    </row>
    <row r="243" spans="3:18">
      <c r="C243" s="19"/>
      <c r="D243" s="20"/>
      <c r="E243" s="19"/>
      <c r="F243" s="19"/>
      <c r="G243" s="19"/>
      <c r="H243" s="20"/>
      <c r="I243" s="20"/>
      <c r="J243" s="20"/>
      <c r="K243" s="20"/>
      <c r="L243" s="20"/>
      <c r="M243" s="20"/>
      <c r="N243" s="19"/>
      <c r="O243" s="19"/>
      <c r="P243" s="20"/>
      <c r="Q243" s="21"/>
      <c r="R243" s="19"/>
    </row>
    <row r="244" spans="3:18">
      <c r="C244" s="19"/>
      <c r="D244" s="20"/>
      <c r="E244" s="19"/>
      <c r="F244" s="19"/>
      <c r="G244" s="19"/>
      <c r="H244" s="20"/>
      <c r="I244" s="20"/>
      <c r="J244" s="20"/>
      <c r="K244" s="20"/>
      <c r="L244" s="20"/>
      <c r="M244" s="20"/>
      <c r="N244" s="19"/>
      <c r="O244" s="19"/>
      <c r="P244" s="20"/>
      <c r="Q244" s="21"/>
      <c r="R244" s="19"/>
    </row>
    <row r="245" spans="3:18">
      <c r="C245" s="19"/>
      <c r="D245" s="20"/>
      <c r="E245" s="19"/>
      <c r="F245" s="19"/>
      <c r="G245" s="19"/>
      <c r="H245" s="20"/>
      <c r="I245" s="20"/>
      <c r="J245" s="20"/>
      <c r="K245" s="20"/>
      <c r="L245" s="20"/>
      <c r="M245" s="20"/>
      <c r="N245" s="19"/>
      <c r="O245" s="19"/>
      <c r="P245" s="20"/>
      <c r="Q245" s="21"/>
      <c r="R245" s="19"/>
    </row>
    <row r="246" spans="3:18">
      <c r="C246" s="19"/>
      <c r="D246" s="20"/>
      <c r="E246" s="19"/>
      <c r="F246" s="19"/>
      <c r="G246" s="19"/>
      <c r="H246" s="20"/>
      <c r="I246" s="20"/>
      <c r="J246" s="20"/>
      <c r="K246" s="20"/>
      <c r="L246" s="20"/>
      <c r="M246" s="20"/>
      <c r="N246" s="19"/>
      <c r="O246" s="19"/>
      <c r="P246" s="20"/>
      <c r="Q246" s="21"/>
      <c r="R246" s="19"/>
    </row>
    <row r="247" spans="3:18">
      <c r="C247" s="19"/>
      <c r="D247" s="20"/>
      <c r="E247" s="19"/>
      <c r="F247" s="19"/>
      <c r="G247" s="19"/>
      <c r="H247" s="20"/>
      <c r="I247" s="20"/>
      <c r="J247" s="20"/>
      <c r="K247" s="20"/>
      <c r="L247" s="20"/>
      <c r="M247" s="20"/>
      <c r="N247" s="19"/>
      <c r="O247" s="19"/>
      <c r="P247" s="20"/>
      <c r="Q247" s="21"/>
      <c r="R247" s="19"/>
    </row>
    <row r="248" spans="3:18">
      <c r="C248" s="19"/>
      <c r="D248" s="20"/>
      <c r="E248" s="19"/>
      <c r="F248" s="19"/>
      <c r="G248" s="19"/>
      <c r="H248" s="20"/>
      <c r="I248" s="20"/>
      <c r="J248" s="20"/>
      <c r="K248" s="20"/>
      <c r="L248" s="20"/>
      <c r="M248" s="20"/>
      <c r="N248" s="19"/>
      <c r="O248" s="19"/>
      <c r="P248" s="20"/>
      <c r="Q248" s="21"/>
      <c r="R248" s="19"/>
    </row>
    <row r="249" spans="3:18">
      <c r="C249" s="19"/>
      <c r="D249" s="20"/>
      <c r="E249" s="19"/>
      <c r="F249" s="19"/>
      <c r="G249" s="19"/>
      <c r="H249" s="20"/>
      <c r="I249" s="20"/>
      <c r="J249" s="20"/>
      <c r="K249" s="20"/>
      <c r="L249" s="20"/>
      <c r="M249" s="20"/>
      <c r="N249" s="19"/>
      <c r="O249" s="19"/>
      <c r="P249" s="20"/>
      <c r="Q249" s="21"/>
      <c r="R249" s="19"/>
    </row>
    <row r="250" spans="3:18">
      <c r="C250" s="19"/>
      <c r="D250" s="20"/>
      <c r="E250" s="19"/>
      <c r="F250" s="19"/>
      <c r="G250" s="19"/>
      <c r="H250" s="20"/>
      <c r="I250" s="20"/>
      <c r="J250" s="20"/>
      <c r="K250" s="20"/>
      <c r="L250" s="20"/>
      <c r="M250" s="20"/>
      <c r="N250" s="19"/>
      <c r="O250" s="19"/>
      <c r="P250" s="20"/>
      <c r="Q250" s="21"/>
      <c r="R250" s="19"/>
    </row>
    <row r="251" spans="3:18">
      <c r="C251" s="19"/>
      <c r="D251" s="20"/>
      <c r="E251" s="19"/>
      <c r="F251" s="19"/>
      <c r="G251" s="19"/>
      <c r="H251" s="20"/>
      <c r="I251" s="20"/>
      <c r="J251" s="20"/>
      <c r="K251" s="20"/>
      <c r="L251" s="20"/>
      <c r="M251" s="20"/>
      <c r="N251" s="19"/>
      <c r="O251" s="19"/>
      <c r="P251" s="20"/>
      <c r="Q251" s="21"/>
      <c r="R251" s="19"/>
    </row>
    <row r="252" spans="3:18">
      <c r="C252" s="19"/>
      <c r="D252" s="20"/>
      <c r="E252" s="19"/>
      <c r="F252" s="19"/>
      <c r="G252" s="19"/>
      <c r="H252" s="20"/>
      <c r="I252" s="20"/>
      <c r="J252" s="20"/>
      <c r="K252" s="20"/>
      <c r="L252" s="20"/>
      <c r="M252" s="20"/>
      <c r="N252" s="19"/>
      <c r="O252" s="19"/>
      <c r="P252" s="20"/>
      <c r="Q252" s="21"/>
      <c r="R252" s="19"/>
    </row>
    <row r="253" spans="3:18">
      <c r="C253" s="19"/>
      <c r="D253" s="20"/>
      <c r="E253" s="19"/>
      <c r="F253" s="19"/>
      <c r="G253" s="19"/>
      <c r="H253" s="20"/>
      <c r="I253" s="20"/>
      <c r="J253" s="20"/>
      <c r="K253" s="20"/>
      <c r="L253" s="20"/>
      <c r="M253" s="20"/>
      <c r="N253" s="19"/>
      <c r="O253" s="19"/>
      <c r="P253" s="20"/>
      <c r="Q253" s="21"/>
      <c r="R253" s="19"/>
    </row>
    <row r="254" spans="3:18">
      <c r="C254" s="19"/>
      <c r="D254" s="20"/>
      <c r="E254" s="19"/>
      <c r="F254" s="19"/>
      <c r="G254" s="19"/>
      <c r="H254" s="20"/>
      <c r="I254" s="20"/>
      <c r="J254" s="20"/>
      <c r="K254" s="20"/>
      <c r="L254" s="20"/>
      <c r="M254" s="20"/>
      <c r="N254" s="19"/>
      <c r="O254" s="19"/>
      <c r="P254" s="20"/>
      <c r="Q254" s="21"/>
      <c r="R254" s="19"/>
    </row>
    <row r="255" spans="3:18">
      <c r="C255" s="19"/>
      <c r="D255" s="20"/>
      <c r="E255" s="19"/>
      <c r="F255" s="19"/>
      <c r="G255" s="19"/>
      <c r="H255" s="20"/>
      <c r="I255" s="20"/>
      <c r="J255" s="20"/>
      <c r="K255" s="20"/>
      <c r="L255" s="20"/>
      <c r="M255" s="20"/>
      <c r="N255" s="19"/>
      <c r="O255" s="19"/>
      <c r="P255" s="20"/>
      <c r="Q255" s="21"/>
      <c r="R255" s="19"/>
    </row>
    <row r="256" spans="3:18">
      <c r="C256" s="19"/>
      <c r="D256" s="20"/>
      <c r="E256" s="19"/>
      <c r="F256" s="19"/>
      <c r="G256" s="19"/>
      <c r="H256" s="20"/>
      <c r="I256" s="20"/>
      <c r="J256" s="20"/>
      <c r="K256" s="20"/>
      <c r="L256" s="20"/>
      <c r="M256" s="20"/>
      <c r="N256" s="19"/>
      <c r="O256" s="19"/>
      <c r="P256" s="20"/>
      <c r="Q256" s="21"/>
      <c r="R256" s="19"/>
    </row>
    <row r="257" spans="3:18">
      <c r="C257" s="19"/>
      <c r="D257" s="20"/>
      <c r="E257" s="19"/>
      <c r="F257" s="19"/>
      <c r="G257" s="19"/>
      <c r="H257" s="20"/>
      <c r="I257" s="20"/>
      <c r="J257" s="20"/>
      <c r="K257" s="20"/>
      <c r="L257" s="20"/>
      <c r="M257" s="20"/>
      <c r="N257" s="19"/>
      <c r="O257" s="19"/>
      <c r="P257" s="20"/>
      <c r="Q257" s="21"/>
      <c r="R257" s="19"/>
    </row>
    <row r="258" spans="3:18">
      <c r="C258" s="19"/>
      <c r="D258" s="20"/>
      <c r="E258" s="19"/>
      <c r="F258" s="19"/>
      <c r="G258" s="19"/>
      <c r="H258" s="20"/>
      <c r="I258" s="20"/>
      <c r="J258" s="20"/>
      <c r="K258" s="20"/>
      <c r="L258" s="20"/>
      <c r="M258" s="20"/>
      <c r="N258" s="19"/>
      <c r="O258" s="19"/>
      <c r="P258" s="20"/>
      <c r="Q258" s="21"/>
      <c r="R258" s="19"/>
    </row>
    <row r="259" spans="3:18">
      <c r="C259" s="19"/>
      <c r="D259" s="20"/>
      <c r="E259" s="19"/>
      <c r="F259" s="19"/>
      <c r="G259" s="19"/>
      <c r="H259" s="20"/>
      <c r="I259" s="20"/>
      <c r="J259" s="20"/>
      <c r="K259" s="20"/>
      <c r="L259" s="20"/>
      <c r="M259" s="20"/>
      <c r="N259" s="19"/>
      <c r="O259" s="19"/>
      <c r="P259" s="20"/>
      <c r="Q259" s="21"/>
      <c r="R259" s="19"/>
    </row>
    <row r="260" spans="3:18">
      <c r="C260" s="19"/>
      <c r="D260" s="20"/>
      <c r="E260" s="19"/>
      <c r="F260" s="19"/>
      <c r="G260" s="19"/>
      <c r="H260" s="20"/>
      <c r="I260" s="20"/>
      <c r="J260" s="20"/>
      <c r="K260" s="20"/>
      <c r="L260" s="20"/>
      <c r="M260" s="20"/>
      <c r="N260" s="19"/>
      <c r="O260" s="19"/>
      <c r="P260" s="20"/>
      <c r="Q260" s="21"/>
      <c r="R260" s="19"/>
    </row>
    <row r="261" spans="3:18">
      <c r="C261" s="19"/>
      <c r="D261" s="20"/>
      <c r="E261" s="19"/>
      <c r="F261" s="19"/>
      <c r="G261" s="19"/>
      <c r="H261" s="20"/>
      <c r="I261" s="20"/>
      <c r="J261" s="20"/>
      <c r="K261" s="20"/>
      <c r="L261" s="20"/>
      <c r="M261" s="20"/>
      <c r="N261" s="19"/>
      <c r="O261" s="19"/>
      <c r="P261" s="20"/>
      <c r="Q261" s="21"/>
      <c r="R261" s="19"/>
    </row>
    <row r="262" spans="3:18">
      <c r="C262" s="19"/>
      <c r="D262" s="20"/>
      <c r="E262" s="19"/>
      <c r="F262" s="19"/>
      <c r="G262" s="19"/>
      <c r="H262" s="20"/>
      <c r="I262" s="20"/>
      <c r="J262" s="20"/>
      <c r="K262" s="20"/>
      <c r="L262" s="20"/>
      <c r="M262" s="20"/>
      <c r="N262" s="19"/>
      <c r="O262" s="19"/>
      <c r="P262" s="20"/>
      <c r="Q262" s="21"/>
      <c r="R262" s="19"/>
    </row>
    <row r="263" spans="3:18">
      <c r="C263" s="19"/>
      <c r="D263" s="20"/>
      <c r="E263" s="19"/>
      <c r="F263" s="19"/>
      <c r="G263" s="19"/>
      <c r="H263" s="20"/>
      <c r="I263" s="20"/>
      <c r="J263" s="20"/>
      <c r="K263" s="20"/>
      <c r="L263" s="20"/>
      <c r="M263" s="20"/>
      <c r="N263" s="19"/>
      <c r="O263" s="19"/>
      <c r="P263" s="20"/>
      <c r="Q263" s="21"/>
      <c r="R263" s="19"/>
    </row>
    <row r="264" spans="3:18">
      <c r="C264" s="19"/>
      <c r="D264" s="20"/>
      <c r="E264" s="19"/>
      <c r="F264" s="19"/>
      <c r="G264" s="19"/>
      <c r="H264" s="20"/>
      <c r="I264" s="20"/>
      <c r="J264" s="20"/>
      <c r="K264" s="20"/>
      <c r="L264" s="20"/>
      <c r="M264" s="20"/>
      <c r="N264" s="19"/>
      <c r="O264" s="19"/>
      <c r="P264" s="20"/>
      <c r="Q264" s="21"/>
      <c r="R264" s="19"/>
    </row>
    <row r="265" spans="3:18">
      <c r="C265" s="19"/>
      <c r="D265" s="20"/>
      <c r="E265" s="19"/>
      <c r="F265" s="19"/>
      <c r="G265" s="19"/>
      <c r="H265" s="20"/>
      <c r="I265" s="20"/>
      <c r="J265" s="20"/>
      <c r="K265" s="20"/>
      <c r="L265" s="20"/>
      <c r="M265" s="20"/>
      <c r="N265" s="19"/>
      <c r="O265" s="19"/>
      <c r="P265" s="20"/>
      <c r="Q265" s="21"/>
      <c r="R265" s="19"/>
    </row>
    <row r="266" spans="3:18">
      <c r="C266" s="19"/>
      <c r="D266" s="20"/>
      <c r="E266" s="19"/>
      <c r="F266" s="19"/>
      <c r="G266" s="19"/>
      <c r="H266" s="20"/>
      <c r="I266" s="20"/>
      <c r="J266" s="20"/>
      <c r="K266" s="20"/>
      <c r="L266" s="20"/>
      <c r="M266" s="20"/>
      <c r="N266" s="19"/>
      <c r="O266" s="19"/>
      <c r="P266" s="20"/>
      <c r="Q266" s="21"/>
      <c r="R266" s="19"/>
    </row>
    <row r="267" spans="3:18">
      <c r="C267" s="19"/>
      <c r="D267" s="20"/>
      <c r="E267" s="19"/>
      <c r="F267" s="19"/>
      <c r="G267" s="19"/>
      <c r="H267" s="20"/>
      <c r="I267" s="20"/>
      <c r="J267" s="20"/>
      <c r="K267" s="20"/>
      <c r="L267" s="20"/>
      <c r="M267" s="20"/>
      <c r="N267" s="19"/>
      <c r="O267" s="19"/>
      <c r="P267" s="20"/>
      <c r="Q267" s="21"/>
      <c r="R267" s="19"/>
    </row>
    <row r="268" spans="3:18">
      <c r="C268" s="19"/>
      <c r="D268" s="20"/>
      <c r="E268" s="19"/>
      <c r="F268" s="19"/>
      <c r="G268" s="19"/>
      <c r="H268" s="20"/>
      <c r="I268" s="20"/>
      <c r="J268" s="20"/>
      <c r="K268" s="20"/>
      <c r="L268" s="20"/>
      <c r="M268" s="20"/>
      <c r="N268" s="19"/>
      <c r="O268" s="19"/>
      <c r="P268" s="20"/>
      <c r="Q268" s="21"/>
      <c r="R268" s="19"/>
    </row>
    <row r="269" spans="3:18">
      <c r="C269" s="19"/>
      <c r="D269" s="20"/>
      <c r="E269" s="19"/>
      <c r="F269" s="19"/>
      <c r="G269" s="19"/>
      <c r="H269" s="20"/>
      <c r="I269" s="20"/>
      <c r="J269" s="20"/>
      <c r="K269" s="20"/>
      <c r="L269" s="20"/>
      <c r="M269" s="20"/>
      <c r="N269" s="19"/>
      <c r="O269" s="19"/>
      <c r="P269" s="20"/>
      <c r="Q269" s="21"/>
      <c r="R269" s="19"/>
    </row>
    <row r="270" spans="3:18">
      <c r="C270" s="19"/>
      <c r="D270" s="20"/>
      <c r="E270" s="19"/>
      <c r="F270" s="19"/>
      <c r="G270" s="19"/>
      <c r="H270" s="20"/>
      <c r="I270" s="20"/>
      <c r="J270" s="20"/>
      <c r="K270" s="20"/>
      <c r="L270" s="20"/>
      <c r="M270" s="20"/>
      <c r="N270" s="19"/>
      <c r="O270" s="19"/>
      <c r="P270" s="20"/>
      <c r="Q270" s="21"/>
      <c r="R270" s="19"/>
    </row>
    <row r="271" spans="3:18">
      <c r="C271" s="19"/>
      <c r="D271" s="20"/>
      <c r="E271" s="19"/>
      <c r="F271" s="19"/>
      <c r="G271" s="19"/>
      <c r="H271" s="20"/>
      <c r="I271" s="20"/>
      <c r="J271" s="20"/>
      <c r="K271" s="20"/>
      <c r="L271" s="20"/>
      <c r="M271" s="20"/>
      <c r="N271" s="19"/>
      <c r="O271" s="19"/>
      <c r="P271" s="20"/>
      <c r="Q271" s="21"/>
      <c r="R271" s="19"/>
    </row>
    <row r="272" spans="3:18">
      <c r="C272" s="19"/>
      <c r="D272" s="20"/>
      <c r="E272" s="19"/>
      <c r="F272" s="19"/>
      <c r="G272" s="19"/>
      <c r="H272" s="20"/>
      <c r="I272" s="20"/>
      <c r="J272" s="20"/>
      <c r="K272" s="20"/>
      <c r="L272" s="20"/>
      <c r="M272" s="20"/>
      <c r="N272" s="19"/>
      <c r="O272" s="19"/>
      <c r="P272" s="20"/>
      <c r="Q272" s="21"/>
      <c r="R272" s="19"/>
    </row>
    <row r="273" spans="3:18">
      <c r="C273" s="19"/>
      <c r="D273" s="20"/>
      <c r="E273" s="19"/>
      <c r="F273" s="19"/>
      <c r="G273" s="19"/>
      <c r="H273" s="20"/>
      <c r="I273" s="20"/>
      <c r="J273" s="20"/>
      <c r="K273" s="20"/>
      <c r="L273" s="20"/>
      <c r="M273" s="20"/>
      <c r="N273" s="19"/>
      <c r="O273" s="19"/>
      <c r="P273" s="20"/>
      <c r="Q273" s="21"/>
      <c r="R273" s="19"/>
    </row>
    <row r="274" spans="3:18">
      <c r="C274" s="19"/>
      <c r="D274" s="20"/>
      <c r="E274" s="19"/>
      <c r="F274" s="19"/>
      <c r="G274" s="19"/>
      <c r="H274" s="20"/>
      <c r="I274" s="20"/>
      <c r="J274" s="20"/>
      <c r="K274" s="20"/>
      <c r="L274" s="20"/>
      <c r="M274" s="20"/>
      <c r="N274" s="19"/>
      <c r="O274" s="19"/>
      <c r="P274" s="20"/>
      <c r="Q274" s="21"/>
      <c r="R274" s="19"/>
    </row>
    <row r="275" spans="3:18">
      <c r="C275" s="19"/>
      <c r="D275" s="20"/>
      <c r="E275" s="19"/>
      <c r="F275" s="19"/>
      <c r="G275" s="19"/>
      <c r="H275" s="20"/>
      <c r="I275" s="20"/>
      <c r="J275" s="20"/>
      <c r="K275" s="20"/>
      <c r="L275" s="20"/>
      <c r="M275" s="20"/>
      <c r="N275" s="19"/>
      <c r="O275" s="19"/>
      <c r="P275" s="20"/>
      <c r="Q275" s="21"/>
      <c r="R275" s="19"/>
    </row>
    <row r="276" spans="3:18">
      <c r="C276" s="19"/>
      <c r="D276" s="20"/>
      <c r="E276" s="19"/>
      <c r="F276" s="19"/>
      <c r="G276" s="19"/>
      <c r="H276" s="20"/>
      <c r="I276" s="20"/>
      <c r="J276" s="20"/>
      <c r="K276" s="20"/>
      <c r="L276" s="20"/>
      <c r="M276" s="20"/>
      <c r="N276" s="19"/>
      <c r="O276" s="19"/>
      <c r="P276" s="20"/>
      <c r="Q276" s="21"/>
      <c r="R276" s="19"/>
    </row>
    <row r="277" spans="3:18">
      <c r="C277" s="19"/>
      <c r="D277" s="20"/>
      <c r="E277" s="19"/>
      <c r="F277" s="19"/>
      <c r="G277" s="19"/>
      <c r="H277" s="20"/>
      <c r="I277" s="20"/>
      <c r="J277" s="20"/>
      <c r="K277" s="20"/>
      <c r="L277" s="20"/>
      <c r="M277" s="20"/>
      <c r="N277" s="19"/>
      <c r="O277" s="19"/>
      <c r="P277" s="20"/>
      <c r="Q277" s="21"/>
      <c r="R277" s="19"/>
    </row>
    <row r="278" spans="3:18">
      <c r="C278" s="19"/>
      <c r="D278" s="20"/>
      <c r="E278" s="19"/>
      <c r="F278" s="19"/>
      <c r="G278" s="19"/>
      <c r="H278" s="20"/>
      <c r="I278" s="20"/>
      <c r="J278" s="20"/>
      <c r="K278" s="20"/>
      <c r="L278" s="20"/>
      <c r="M278" s="20"/>
      <c r="N278" s="19"/>
      <c r="O278" s="19"/>
      <c r="P278" s="20"/>
      <c r="Q278" s="21"/>
      <c r="R278" s="19"/>
    </row>
    <row r="279" spans="3:18">
      <c r="C279" s="19"/>
      <c r="D279" s="20"/>
      <c r="E279" s="19"/>
      <c r="F279" s="19"/>
      <c r="G279" s="19"/>
      <c r="H279" s="20"/>
      <c r="I279" s="20"/>
      <c r="J279" s="20"/>
      <c r="K279" s="20"/>
      <c r="L279" s="20"/>
      <c r="M279" s="20"/>
      <c r="N279" s="19"/>
      <c r="O279" s="19"/>
      <c r="P279" s="20"/>
      <c r="Q279" s="21"/>
      <c r="R279" s="19"/>
    </row>
    <row r="280" spans="3:18">
      <c r="C280" s="19"/>
      <c r="D280" s="20"/>
      <c r="E280" s="19"/>
      <c r="F280" s="19"/>
      <c r="G280" s="19"/>
      <c r="H280" s="20"/>
      <c r="I280" s="20"/>
      <c r="J280" s="20"/>
      <c r="K280" s="20"/>
      <c r="L280" s="20"/>
      <c r="M280" s="20"/>
      <c r="N280" s="19"/>
      <c r="O280" s="19"/>
      <c r="P280" s="20"/>
      <c r="Q280" s="21"/>
      <c r="R280" s="19"/>
    </row>
    <row r="281" spans="3:18">
      <c r="C281" s="19"/>
      <c r="D281" s="20"/>
      <c r="E281" s="19"/>
      <c r="F281" s="19"/>
      <c r="G281" s="19"/>
      <c r="H281" s="20"/>
      <c r="I281" s="20"/>
      <c r="J281" s="20"/>
      <c r="K281" s="20"/>
      <c r="L281" s="20"/>
      <c r="M281" s="20"/>
      <c r="N281" s="19"/>
      <c r="O281" s="19"/>
      <c r="P281" s="20"/>
      <c r="Q281" s="21"/>
      <c r="R281" s="19"/>
    </row>
    <row r="282" spans="3:18">
      <c r="C282" s="19"/>
      <c r="D282" s="20"/>
      <c r="E282" s="19"/>
      <c r="F282" s="19"/>
      <c r="G282" s="19"/>
      <c r="H282" s="20"/>
      <c r="I282" s="20"/>
      <c r="J282" s="20"/>
      <c r="K282" s="20"/>
      <c r="L282" s="20"/>
      <c r="M282" s="20"/>
      <c r="N282" s="19"/>
      <c r="O282" s="19"/>
      <c r="P282" s="20"/>
      <c r="Q282" s="21"/>
      <c r="R282" s="19"/>
    </row>
    <row r="283" spans="3:18">
      <c r="C283" s="19"/>
      <c r="D283" s="20"/>
      <c r="E283" s="19"/>
      <c r="F283" s="19"/>
      <c r="G283" s="19"/>
      <c r="H283" s="20"/>
      <c r="I283" s="20"/>
      <c r="J283" s="20"/>
      <c r="K283" s="20"/>
      <c r="L283" s="20"/>
      <c r="M283" s="20"/>
      <c r="N283" s="19"/>
      <c r="O283" s="19"/>
      <c r="P283" s="20"/>
      <c r="Q283" s="21"/>
      <c r="R283" s="19"/>
    </row>
    <row r="284" spans="3:18">
      <c r="C284" s="19"/>
      <c r="D284" s="20"/>
      <c r="E284" s="19"/>
      <c r="F284" s="19"/>
      <c r="G284" s="19"/>
      <c r="H284" s="20"/>
      <c r="I284" s="20"/>
      <c r="J284" s="20"/>
      <c r="K284" s="20"/>
      <c r="L284" s="20"/>
      <c r="M284" s="20"/>
      <c r="N284" s="19"/>
      <c r="O284" s="19"/>
      <c r="P284" s="20"/>
      <c r="Q284" s="21"/>
      <c r="R284" s="19"/>
    </row>
    <row r="285" spans="3:18">
      <c r="C285" s="19"/>
      <c r="D285" s="20"/>
      <c r="E285" s="19"/>
      <c r="F285" s="19"/>
      <c r="G285" s="19"/>
      <c r="H285" s="20"/>
      <c r="I285" s="20"/>
      <c r="J285" s="20"/>
      <c r="K285" s="20"/>
      <c r="L285" s="20"/>
      <c r="M285" s="20"/>
      <c r="N285" s="19"/>
      <c r="O285" s="19"/>
      <c r="P285" s="20"/>
      <c r="Q285" s="21"/>
      <c r="R285" s="19"/>
    </row>
    <row r="286" spans="3:18">
      <c r="C286" s="19"/>
      <c r="D286" s="20"/>
      <c r="E286" s="19"/>
      <c r="F286" s="19"/>
      <c r="G286" s="19"/>
      <c r="H286" s="20"/>
      <c r="I286" s="20"/>
      <c r="J286" s="20"/>
      <c r="K286" s="20"/>
      <c r="L286" s="20"/>
      <c r="M286" s="20"/>
      <c r="N286" s="19"/>
      <c r="O286" s="19"/>
      <c r="P286" s="20"/>
      <c r="Q286" s="21"/>
      <c r="R286" s="19"/>
    </row>
    <row r="287" spans="3:18">
      <c r="C287" s="19"/>
      <c r="D287" s="20"/>
      <c r="E287" s="19"/>
      <c r="F287" s="19"/>
      <c r="G287" s="19"/>
      <c r="H287" s="20"/>
      <c r="I287" s="20"/>
      <c r="J287" s="20"/>
      <c r="K287" s="20"/>
      <c r="L287" s="20"/>
      <c r="M287" s="20"/>
      <c r="N287" s="19"/>
      <c r="O287" s="19"/>
      <c r="P287" s="20"/>
      <c r="Q287" s="21"/>
      <c r="R287" s="19"/>
    </row>
    <row r="288" spans="3:18">
      <c r="C288" s="19"/>
      <c r="D288" s="20"/>
      <c r="E288" s="19"/>
      <c r="F288" s="19"/>
      <c r="G288" s="19"/>
      <c r="H288" s="20"/>
      <c r="I288" s="20"/>
      <c r="J288" s="20"/>
      <c r="K288" s="20"/>
      <c r="L288" s="20"/>
      <c r="M288" s="20"/>
      <c r="N288" s="19"/>
      <c r="O288" s="19"/>
      <c r="P288" s="20"/>
      <c r="Q288" s="21"/>
      <c r="R288" s="19"/>
    </row>
    <row r="289" spans="3:18">
      <c r="C289" s="19"/>
      <c r="D289" s="20"/>
      <c r="E289" s="19"/>
      <c r="F289" s="19"/>
      <c r="G289" s="19"/>
      <c r="H289" s="20"/>
      <c r="I289" s="20"/>
      <c r="J289" s="20"/>
      <c r="K289" s="20"/>
      <c r="L289" s="20"/>
      <c r="M289" s="20"/>
      <c r="N289" s="19"/>
      <c r="O289" s="19"/>
      <c r="P289" s="20"/>
      <c r="Q289" s="21"/>
      <c r="R289" s="19"/>
    </row>
    <row r="290" spans="3:18">
      <c r="C290" s="19"/>
      <c r="D290" s="20"/>
      <c r="E290" s="19"/>
      <c r="F290" s="19"/>
      <c r="G290" s="19"/>
      <c r="H290" s="20"/>
      <c r="I290" s="20"/>
      <c r="J290" s="20"/>
      <c r="K290" s="20"/>
      <c r="L290" s="20"/>
      <c r="M290" s="20"/>
      <c r="N290" s="19"/>
      <c r="O290" s="19"/>
      <c r="P290" s="20"/>
      <c r="Q290" s="21"/>
      <c r="R290" s="19"/>
    </row>
    <row r="291" spans="3:18">
      <c r="C291" s="19"/>
      <c r="D291" s="20"/>
      <c r="E291" s="19"/>
      <c r="F291" s="19"/>
      <c r="G291" s="19"/>
      <c r="H291" s="20"/>
      <c r="I291" s="20"/>
      <c r="J291" s="20"/>
      <c r="K291" s="20"/>
      <c r="L291" s="20"/>
      <c r="M291" s="20"/>
      <c r="N291" s="19"/>
      <c r="O291" s="19"/>
      <c r="P291" s="20"/>
      <c r="Q291" s="21"/>
      <c r="R291" s="19"/>
    </row>
    <row r="292" spans="3:18">
      <c r="C292" s="19"/>
      <c r="D292" s="20"/>
      <c r="E292" s="19"/>
      <c r="F292" s="19"/>
      <c r="G292" s="19"/>
      <c r="H292" s="20"/>
      <c r="I292" s="20"/>
      <c r="J292" s="20"/>
      <c r="K292" s="20"/>
      <c r="L292" s="20"/>
      <c r="M292" s="20"/>
      <c r="N292" s="19"/>
      <c r="O292" s="19"/>
      <c r="P292" s="20"/>
      <c r="Q292" s="21"/>
      <c r="R292" s="19"/>
    </row>
    <row r="293" spans="3:18">
      <c r="C293" s="19"/>
      <c r="D293" s="20"/>
      <c r="E293" s="19"/>
      <c r="F293" s="19"/>
      <c r="G293" s="19"/>
      <c r="H293" s="20"/>
      <c r="I293" s="20"/>
      <c r="J293" s="20"/>
      <c r="K293" s="20"/>
      <c r="L293" s="20"/>
      <c r="M293" s="20"/>
      <c r="N293" s="19"/>
      <c r="O293" s="19"/>
      <c r="P293" s="20"/>
      <c r="Q293" s="21"/>
      <c r="R293" s="19"/>
    </row>
    <row r="294" spans="3:18">
      <c r="C294" s="19"/>
      <c r="D294" s="20"/>
      <c r="E294" s="19"/>
      <c r="F294" s="19"/>
      <c r="G294" s="19"/>
      <c r="H294" s="20"/>
      <c r="I294" s="20"/>
      <c r="J294" s="20"/>
      <c r="K294" s="20"/>
      <c r="L294" s="20"/>
      <c r="M294" s="20"/>
      <c r="N294" s="19"/>
      <c r="O294" s="19"/>
      <c r="P294" s="20"/>
      <c r="Q294" s="21"/>
      <c r="R294" s="19"/>
    </row>
    <row r="295" spans="3:18">
      <c r="C295" s="19"/>
      <c r="D295" s="20"/>
      <c r="E295" s="19"/>
      <c r="F295" s="19"/>
      <c r="G295" s="19"/>
      <c r="H295" s="20"/>
      <c r="I295" s="20"/>
      <c r="J295" s="20"/>
      <c r="K295" s="20"/>
      <c r="L295" s="20"/>
      <c r="M295" s="20"/>
      <c r="N295" s="19"/>
      <c r="O295" s="19"/>
      <c r="P295" s="20"/>
      <c r="Q295" s="21"/>
      <c r="R295" s="19"/>
    </row>
    <row r="296" spans="3:18">
      <c r="C296" s="19"/>
      <c r="D296" s="20"/>
      <c r="E296" s="19"/>
      <c r="F296" s="19"/>
      <c r="G296" s="19"/>
      <c r="H296" s="20"/>
      <c r="I296" s="20"/>
      <c r="J296" s="20"/>
      <c r="K296" s="20"/>
      <c r="L296" s="20"/>
      <c r="M296" s="20"/>
      <c r="N296" s="19"/>
      <c r="O296" s="19"/>
      <c r="P296" s="20"/>
      <c r="Q296" s="21"/>
      <c r="R296" s="19"/>
    </row>
    <row r="297" spans="3:18">
      <c r="C297" s="19"/>
      <c r="D297" s="20"/>
      <c r="E297" s="19"/>
      <c r="F297" s="19"/>
      <c r="G297" s="19"/>
      <c r="H297" s="20"/>
      <c r="I297" s="20"/>
      <c r="J297" s="20"/>
      <c r="K297" s="20"/>
      <c r="L297" s="20"/>
      <c r="M297" s="20"/>
      <c r="N297" s="19"/>
      <c r="O297" s="19"/>
      <c r="P297" s="20"/>
      <c r="Q297" s="21"/>
      <c r="R297" s="19"/>
    </row>
    <row r="298" spans="3:18">
      <c r="C298" s="19"/>
      <c r="D298" s="20"/>
      <c r="E298" s="19"/>
      <c r="F298" s="19"/>
      <c r="G298" s="19"/>
      <c r="H298" s="20"/>
      <c r="I298" s="20"/>
      <c r="J298" s="20"/>
      <c r="K298" s="20"/>
      <c r="L298" s="20"/>
      <c r="M298" s="20"/>
      <c r="N298" s="19"/>
      <c r="O298" s="19"/>
      <c r="P298" s="20"/>
      <c r="Q298" s="21"/>
      <c r="R298" s="19"/>
    </row>
    <row r="299" spans="3:18">
      <c r="C299" s="19"/>
      <c r="D299" s="20"/>
      <c r="E299" s="19"/>
      <c r="F299" s="19"/>
      <c r="G299" s="19"/>
      <c r="H299" s="20"/>
      <c r="I299" s="20"/>
      <c r="J299" s="20"/>
      <c r="K299" s="20"/>
      <c r="L299" s="20"/>
      <c r="M299" s="20"/>
      <c r="N299" s="19"/>
      <c r="O299" s="19"/>
      <c r="P299" s="20"/>
      <c r="Q299" s="21"/>
      <c r="R299" s="19"/>
    </row>
    <row r="300" spans="3:18">
      <c r="C300" s="19"/>
      <c r="D300" s="20"/>
      <c r="E300" s="19"/>
      <c r="F300" s="19"/>
      <c r="G300" s="19"/>
      <c r="H300" s="20"/>
      <c r="I300" s="20"/>
      <c r="J300" s="20"/>
      <c r="K300" s="20"/>
      <c r="L300" s="20"/>
      <c r="M300" s="20"/>
      <c r="N300" s="19"/>
      <c r="O300" s="19"/>
      <c r="P300" s="20"/>
      <c r="Q300" s="21"/>
      <c r="R300" s="19"/>
    </row>
    <row r="301" spans="3:18">
      <c r="C301" s="19"/>
      <c r="D301" s="20"/>
      <c r="E301" s="19"/>
      <c r="F301" s="19"/>
      <c r="G301" s="19"/>
      <c r="H301" s="20"/>
      <c r="I301" s="20"/>
      <c r="J301" s="20"/>
      <c r="K301" s="20"/>
      <c r="L301" s="20"/>
      <c r="M301" s="20"/>
      <c r="N301" s="19"/>
      <c r="O301" s="19"/>
      <c r="P301" s="20"/>
      <c r="Q301" s="21"/>
      <c r="R301" s="19"/>
    </row>
    <row r="302" spans="3:18">
      <c r="C302" s="19"/>
      <c r="D302" s="20"/>
      <c r="E302" s="19"/>
      <c r="F302" s="19"/>
      <c r="G302" s="19"/>
      <c r="H302" s="20"/>
      <c r="I302" s="20"/>
      <c r="J302" s="20"/>
      <c r="K302" s="20"/>
      <c r="L302" s="20"/>
      <c r="M302" s="20"/>
      <c r="N302" s="19"/>
      <c r="O302" s="19"/>
      <c r="P302" s="20"/>
      <c r="Q302" s="21"/>
      <c r="R302" s="19"/>
    </row>
    <row r="303" spans="3:18">
      <c r="C303" s="19"/>
      <c r="D303" s="20"/>
      <c r="E303" s="19"/>
      <c r="F303" s="19"/>
      <c r="G303" s="19"/>
      <c r="H303" s="20"/>
      <c r="I303" s="20"/>
      <c r="J303" s="20"/>
      <c r="K303" s="20"/>
      <c r="L303" s="20"/>
      <c r="M303" s="20"/>
      <c r="N303" s="19"/>
      <c r="O303" s="19"/>
      <c r="P303" s="20"/>
      <c r="Q303" s="21"/>
      <c r="R303" s="19"/>
    </row>
    <row r="304" spans="3:18">
      <c r="C304" s="19"/>
      <c r="D304" s="20"/>
      <c r="E304" s="19"/>
      <c r="F304" s="19"/>
      <c r="G304" s="19"/>
      <c r="H304" s="20"/>
      <c r="I304" s="20"/>
      <c r="J304" s="20"/>
      <c r="K304" s="20"/>
      <c r="L304" s="20"/>
      <c r="M304" s="20"/>
      <c r="N304" s="19"/>
      <c r="O304" s="19"/>
      <c r="P304" s="20"/>
      <c r="Q304" s="21"/>
      <c r="R304" s="19"/>
    </row>
    <row r="305" spans="3:18">
      <c r="C305" s="19"/>
      <c r="D305" s="20"/>
      <c r="E305" s="19"/>
      <c r="F305" s="19"/>
      <c r="G305" s="19"/>
      <c r="H305" s="20"/>
      <c r="I305" s="20"/>
      <c r="J305" s="20"/>
      <c r="K305" s="20"/>
      <c r="L305" s="20"/>
      <c r="M305" s="20"/>
      <c r="N305" s="19"/>
      <c r="O305" s="19"/>
      <c r="P305" s="20"/>
      <c r="Q305" s="21"/>
      <c r="R305" s="19"/>
    </row>
    <row r="306" spans="3:18">
      <c r="C306" s="19"/>
      <c r="D306" s="20"/>
      <c r="E306" s="19"/>
      <c r="F306" s="19"/>
      <c r="G306" s="19"/>
      <c r="H306" s="20"/>
      <c r="I306" s="20"/>
      <c r="J306" s="20"/>
      <c r="K306" s="20"/>
      <c r="L306" s="20"/>
      <c r="M306" s="20"/>
      <c r="N306" s="19"/>
      <c r="O306" s="19"/>
      <c r="P306" s="20"/>
      <c r="Q306" s="21"/>
      <c r="R306" s="19"/>
    </row>
    <row r="307" spans="3:18">
      <c r="C307" s="19"/>
      <c r="D307" s="20"/>
      <c r="E307" s="19"/>
      <c r="F307" s="19"/>
      <c r="G307" s="19"/>
      <c r="H307" s="20"/>
      <c r="I307" s="20"/>
      <c r="J307" s="20"/>
      <c r="K307" s="20"/>
      <c r="L307" s="20"/>
      <c r="M307" s="20"/>
      <c r="N307" s="19"/>
      <c r="O307" s="19"/>
      <c r="P307" s="20"/>
      <c r="Q307" s="21"/>
      <c r="R307" s="19"/>
    </row>
    <row r="308" spans="3:18">
      <c r="C308" s="19"/>
      <c r="D308" s="20"/>
      <c r="E308" s="19"/>
      <c r="F308" s="19"/>
      <c r="G308" s="19"/>
      <c r="H308" s="20"/>
      <c r="I308" s="20"/>
      <c r="J308" s="20"/>
      <c r="K308" s="20"/>
      <c r="L308" s="20"/>
      <c r="M308" s="20"/>
      <c r="N308" s="19"/>
      <c r="O308" s="19"/>
      <c r="P308" s="20"/>
      <c r="Q308" s="21"/>
      <c r="R308" s="19"/>
    </row>
    <row r="309" spans="3:18">
      <c r="C309" s="19"/>
      <c r="D309" s="20"/>
      <c r="E309" s="19"/>
      <c r="F309" s="19"/>
      <c r="G309" s="19"/>
      <c r="H309" s="20"/>
      <c r="I309" s="20"/>
      <c r="J309" s="20"/>
      <c r="K309" s="20"/>
      <c r="L309" s="20"/>
      <c r="M309" s="20"/>
      <c r="N309" s="19"/>
      <c r="O309" s="19"/>
      <c r="P309" s="20"/>
      <c r="Q309" s="21"/>
      <c r="R309" s="19"/>
    </row>
    <row r="310" spans="3:18">
      <c r="C310" s="19"/>
      <c r="D310" s="20"/>
      <c r="E310" s="19"/>
      <c r="F310" s="19"/>
      <c r="G310" s="19"/>
      <c r="H310" s="20"/>
      <c r="I310" s="20"/>
      <c r="J310" s="20"/>
      <c r="K310" s="20"/>
      <c r="L310" s="20"/>
      <c r="M310" s="20"/>
      <c r="N310" s="19"/>
      <c r="O310" s="19"/>
      <c r="P310" s="20"/>
      <c r="Q310" s="21"/>
      <c r="R310" s="19"/>
    </row>
    <row r="311" spans="3:18">
      <c r="C311" s="19"/>
      <c r="D311" s="20"/>
      <c r="E311" s="19"/>
      <c r="F311" s="19"/>
      <c r="G311" s="19"/>
      <c r="H311" s="20"/>
      <c r="I311" s="20"/>
      <c r="J311" s="20"/>
      <c r="K311" s="20"/>
      <c r="L311" s="20"/>
      <c r="M311" s="20"/>
      <c r="N311" s="19"/>
      <c r="O311" s="19"/>
      <c r="P311" s="20"/>
      <c r="Q311" s="21"/>
      <c r="R311" s="19"/>
    </row>
    <row r="312" spans="3:18">
      <c r="C312" s="19"/>
      <c r="D312" s="20"/>
      <c r="E312" s="19"/>
      <c r="F312" s="19"/>
      <c r="G312" s="19"/>
      <c r="H312" s="20"/>
      <c r="I312" s="20"/>
      <c r="J312" s="20"/>
      <c r="K312" s="20"/>
      <c r="L312" s="20"/>
      <c r="M312" s="20"/>
      <c r="N312" s="19"/>
      <c r="O312" s="19"/>
      <c r="P312" s="20"/>
      <c r="Q312" s="21"/>
      <c r="R312" s="19"/>
    </row>
    <row r="313" spans="3:18">
      <c r="C313" s="19"/>
      <c r="D313" s="20"/>
      <c r="E313" s="19"/>
      <c r="F313" s="19"/>
      <c r="G313" s="19"/>
      <c r="H313" s="20"/>
      <c r="I313" s="20"/>
      <c r="J313" s="20"/>
      <c r="K313" s="20"/>
      <c r="L313" s="20"/>
      <c r="M313" s="20"/>
      <c r="N313" s="19"/>
      <c r="O313" s="19"/>
      <c r="P313" s="20"/>
      <c r="Q313" s="21"/>
      <c r="R313" s="19"/>
    </row>
    <row r="314" spans="3:18">
      <c r="C314" s="19"/>
      <c r="D314" s="20"/>
      <c r="E314" s="19"/>
      <c r="F314" s="19"/>
      <c r="G314" s="19"/>
      <c r="H314" s="20"/>
      <c r="I314" s="20"/>
      <c r="J314" s="20"/>
      <c r="K314" s="20"/>
      <c r="L314" s="20"/>
      <c r="M314" s="20"/>
      <c r="N314" s="19"/>
      <c r="O314" s="19"/>
      <c r="P314" s="20"/>
      <c r="Q314" s="21"/>
      <c r="R314" s="19"/>
    </row>
    <row r="315" spans="3:18">
      <c r="C315" s="19"/>
      <c r="D315" s="20"/>
      <c r="E315" s="19"/>
      <c r="F315" s="19"/>
      <c r="G315" s="19"/>
      <c r="H315" s="20"/>
      <c r="I315" s="20"/>
      <c r="J315" s="20"/>
      <c r="K315" s="20"/>
      <c r="L315" s="20"/>
      <c r="M315" s="20"/>
      <c r="N315" s="19"/>
      <c r="O315" s="19"/>
      <c r="P315" s="20"/>
      <c r="Q315" s="21"/>
      <c r="R315" s="19"/>
    </row>
    <row r="316" spans="3:18">
      <c r="C316" s="19"/>
      <c r="D316" s="20"/>
      <c r="E316" s="19"/>
      <c r="F316" s="19"/>
      <c r="G316" s="19"/>
      <c r="H316" s="20"/>
      <c r="I316" s="20"/>
      <c r="J316" s="20"/>
      <c r="K316" s="20"/>
      <c r="L316" s="20"/>
      <c r="M316" s="20"/>
      <c r="N316" s="19"/>
      <c r="O316" s="19"/>
      <c r="P316" s="20"/>
      <c r="Q316" s="21"/>
      <c r="R316" s="19"/>
    </row>
    <row r="317" spans="3:18">
      <c r="C317" s="19"/>
      <c r="D317" s="20"/>
      <c r="E317" s="19"/>
      <c r="F317" s="19"/>
      <c r="G317" s="19"/>
      <c r="H317" s="20"/>
      <c r="I317" s="20"/>
      <c r="J317" s="20"/>
      <c r="K317" s="20"/>
      <c r="L317" s="20"/>
      <c r="M317" s="20"/>
      <c r="N317" s="19"/>
      <c r="O317" s="19"/>
      <c r="P317" s="20"/>
      <c r="Q317" s="21"/>
      <c r="R317" s="19"/>
    </row>
    <row r="318" spans="3:18">
      <c r="C318" s="19"/>
      <c r="D318" s="20"/>
      <c r="E318" s="19"/>
      <c r="F318" s="19"/>
      <c r="G318" s="19"/>
      <c r="H318" s="20"/>
      <c r="I318" s="20"/>
      <c r="J318" s="20"/>
      <c r="K318" s="20"/>
      <c r="L318" s="20"/>
      <c r="M318" s="20"/>
      <c r="N318" s="19"/>
      <c r="O318" s="19"/>
      <c r="P318" s="20"/>
      <c r="Q318" s="21"/>
      <c r="R318" s="19"/>
    </row>
    <row r="319" spans="3:18">
      <c r="C319" s="19"/>
      <c r="D319" s="20"/>
      <c r="E319" s="19"/>
      <c r="F319" s="19"/>
      <c r="G319" s="19"/>
      <c r="H319" s="20"/>
      <c r="I319" s="20"/>
      <c r="J319" s="20"/>
      <c r="K319" s="20"/>
      <c r="L319" s="20"/>
      <c r="M319" s="20"/>
      <c r="N319" s="19"/>
      <c r="O319" s="19"/>
      <c r="P319" s="20"/>
      <c r="Q319" s="21"/>
      <c r="R319" s="19"/>
    </row>
    <row r="320" spans="3:18">
      <c r="C320" s="19"/>
      <c r="D320" s="20"/>
      <c r="E320" s="19"/>
      <c r="F320" s="19"/>
      <c r="G320" s="19"/>
      <c r="H320" s="20"/>
      <c r="I320" s="20"/>
      <c r="J320" s="20"/>
      <c r="K320" s="20"/>
      <c r="L320" s="20"/>
      <c r="M320" s="20"/>
      <c r="N320" s="19"/>
      <c r="O320" s="19"/>
      <c r="P320" s="20"/>
      <c r="Q320" s="21"/>
      <c r="R320" s="19"/>
    </row>
    <row r="321" spans="3:18">
      <c r="C321" s="19"/>
      <c r="D321" s="20"/>
      <c r="E321" s="19"/>
      <c r="F321" s="19"/>
      <c r="G321" s="19"/>
      <c r="H321" s="20"/>
      <c r="I321" s="20"/>
      <c r="J321" s="20"/>
      <c r="K321" s="20"/>
      <c r="L321" s="20"/>
      <c r="M321" s="20"/>
      <c r="N321" s="19"/>
      <c r="O321" s="19"/>
      <c r="P321" s="20"/>
      <c r="Q321" s="21"/>
      <c r="R321" s="19"/>
    </row>
    <row r="322" spans="3:18">
      <c r="C322" s="19"/>
      <c r="D322" s="20"/>
      <c r="E322" s="19"/>
      <c r="F322" s="19"/>
      <c r="G322" s="19"/>
      <c r="H322" s="20"/>
      <c r="I322" s="20"/>
      <c r="J322" s="20"/>
      <c r="K322" s="20"/>
      <c r="L322" s="20"/>
      <c r="M322" s="20"/>
      <c r="N322" s="19"/>
      <c r="O322" s="19"/>
      <c r="P322" s="20"/>
      <c r="Q322" s="21"/>
      <c r="R322" s="19"/>
    </row>
    <row r="323" spans="3:18">
      <c r="C323" s="19"/>
      <c r="D323" s="20"/>
      <c r="E323" s="19"/>
      <c r="F323" s="19"/>
      <c r="G323" s="19"/>
      <c r="H323" s="20"/>
      <c r="I323" s="20"/>
      <c r="J323" s="20"/>
      <c r="K323" s="20"/>
      <c r="L323" s="20"/>
      <c r="M323" s="20"/>
      <c r="N323" s="19"/>
      <c r="O323" s="19"/>
      <c r="P323" s="20"/>
      <c r="Q323" s="21"/>
      <c r="R323" s="19"/>
    </row>
    <row r="324" spans="3:18">
      <c r="C324" s="19"/>
      <c r="D324" s="20"/>
      <c r="E324" s="19"/>
      <c r="F324" s="19"/>
      <c r="G324" s="19"/>
      <c r="H324" s="20"/>
      <c r="I324" s="20"/>
      <c r="J324" s="20"/>
      <c r="K324" s="20"/>
      <c r="L324" s="20"/>
      <c r="M324" s="20"/>
      <c r="N324" s="19"/>
      <c r="O324" s="19"/>
      <c r="P324" s="20"/>
      <c r="Q324" s="21"/>
      <c r="R324" s="19"/>
    </row>
    <row r="325" spans="3:18">
      <c r="C325" s="19"/>
      <c r="D325" s="20"/>
      <c r="E325" s="19"/>
      <c r="F325" s="19"/>
      <c r="G325" s="19"/>
      <c r="H325" s="20"/>
      <c r="I325" s="20"/>
      <c r="J325" s="20"/>
      <c r="K325" s="20"/>
      <c r="L325" s="20"/>
      <c r="M325" s="20"/>
      <c r="N325" s="19"/>
      <c r="O325" s="19"/>
      <c r="P325" s="20"/>
      <c r="Q325" s="21"/>
      <c r="R325" s="19"/>
    </row>
    <row r="326" spans="3:18">
      <c r="C326" s="19"/>
      <c r="D326" s="20"/>
      <c r="E326" s="19"/>
      <c r="F326" s="19"/>
      <c r="G326" s="19"/>
      <c r="H326" s="20"/>
      <c r="I326" s="20"/>
      <c r="J326" s="20"/>
      <c r="K326" s="20"/>
      <c r="L326" s="20"/>
      <c r="M326" s="20"/>
      <c r="N326" s="19"/>
      <c r="O326" s="19"/>
      <c r="P326" s="20"/>
      <c r="Q326" s="21"/>
      <c r="R326" s="19"/>
    </row>
    <row r="327" spans="3:18">
      <c r="C327" s="19"/>
      <c r="D327" s="20"/>
      <c r="E327" s="19"/>
      <c r="F327" s="19"/>
      <c r="G327" s="19"/>
      <c r="H327" s="20"/>
      <c r="I327" s="20"/>
      <c r="J327" s="20"/>
      <c r="K327" s="20"/>
      <c r="L327" s="20"/>
      <c r="M327" s="20"/>
      <c r="N327" s="19"/>
      <c r="O327" s="19"/>
      <c r="P327" s="20"/>
      <c r="Q327" s="21"/>
      <c r="R327" s="19"/>
    </row>
    <row r="328" spans="3:18">
      <c r="C328" s="19"/>
      <c r="D328" s="20"/>
      <c r="E328" s="19"/>
      <c r="F328" s="19"/>
      <c r="G328" s="19"/>
      <c r="H328" s="20"/>
      <c r="I328" s="20"/>
      <c r="J328" s="20"/>
      <c r="K328" s="20"/>
      <c r="L328" s="20"/>
      <c r="M328" s="20"/>
      <c r="N328" s="19"/>
      <c r="O328" s="19"/>
      <c r="P328" s="20"/>
      <c r="Q328" s="21"/>
      <c r="R328" s="19"/>
    </row>
    <row r="329" spans="3:18">
      <c r="C329" s="19"/>
      <c r="D329" s="20"/>
      <c r="E329" s="19"/>
      <c r="F329" s="19"/>
      <c r="G329" s="19"/>
      <c r="H329" s="20"/>
      <c r="I329" s="20"/>
      <c r="J329" s="20"/>
      <c r="K329" s="20"/>
      <c r="L329" s="20"/>
      <c r="M329" s="20"/>
      <c r="N329" s="19"/>
      <c r="O329" s="19"/>
      <c r="P329" s="20"/>
      <c r="Q329" s="21"/>
      <c r="R329" s="19"/>
    </row>
    <row r="330" spans="3:18">
      <c r="C330" s="19"/>
      <c r="D330" s="20"/>
      <c r="E330" s="19"/>
      <c r="F330" s="19"/>
      <c r="G330" s="19"/>
      <c r="H330" s="20"/>
      <c r="I330" s="20"/>
      <c r="J330" s="20"/>
      <c r="K330" s="20"/>
      <c r="L330" s="20"/>
      <c r="M330" s="20"/>
      <c r="N330" s="19"/>
      <c r="O330" s="19"/>
      <c r="P330" s="20"/>
      <c r="Q330" s="21"/>
      <c r="R330" s="19"/>
    </row>
    <row r="331" spans="3:18">
      <c r="C331" s="19"/>
      <c r="D331" s="20"/>
      <c r="E331" s="19"/>
      <c r="F331" s="19"/>
      <c r="G331" s="19"/>
      <c r="H331" s="20"/>
      <c r="I331" s="20"/>
      <c r="J331" s="20"/>
      <c r="K331" s="20"/>
      <c r="L331" s="20"/>
      <c r="M331" s="20"/>
      <c r="N331" s="19"/>
      <c r="O331" s="19"/>
      <c r="P331" s="20"/>
      <c r="Q331" s="21"/>
      <c r="R331" s="19"/>
    </row>
    <row r="332" spans="3:18">
      <c r="C332" s="19"/>
      <c r="D332" s="20"/>
      <c r="E332" s="19"/>
      <c r="F332" s="19"/>
      <c r="G332" s="19"/>
      <c r="H332" s="20"/>
      <c r="I332" s="20"/>
      <c r="J332" s="20"/>
      <c r="K332" s="20"/>
      <c r="L332" s="20"/>
      <c r="M332" s="20"/>
      <c r="N332" s="19"/>
      <c r="O332" s="19"/>
      <c r="P332" s="20"/>
      <c r="Q332" s="21"/>
      <c r="R332" s="19"/>
    </row>
    <row r="333" spans="3:18">
      <c r="C333" s="19"/>
      <c r="D333" s="20"/>
      <c r="E333" s="19"/>
      <c r="F333" s="19"/>
      <c r="G333" s="19"/>
      <c r="H333" s="20"/>
      <c r="I333" s="20"/>
      <c r="J333" s="20"/>
      <c r="K333" s="20"/>
      <c r="L333" s="20"/>
      <c r="M333" s="20"/>
      <c r="N333" s="19"/>
      <c r="O333" s="19"/>
      <c r="P333" s="20"/>
      <c r="Q333" s="21"/>
      <c r="R333" s="19"/>
    </row>
    <row r="334" spans="3:18">
      <c r="C334" s="19"/>
      <c r="D334" s="20"/>
      <c r="E334" s="19"/>
      <c r="F334" s="19"/>
      <c r="G334" s="19"/>
      <c r="H334" s="20"/>
      <c r="I334" s="20"/>
      <c r="J334" s="20"/>
      <c r="K334" s="20"/>
      <c r="L334" s="20"/>
      <c r="M334" s="20"/>
      <c r="N334" s="19"/>
      <c r="O334" s="19"/>
      <c r="P334" s="20"/>
      <c r="Q334" s="21"/>
      <c r="R334" s="19"/>
    </row>
    <row r="335" spans="3:18">
      <c r="C335" s="19"/>
      <c r="D335" s="20"/>
      <c r="E335" s="19"/>
      <c r="F335" s="19"/>
      <c r="G335" s="19"/>
      <c r="H335" s="20"/>
      <c r="I335" s="20"/>
      <c r="J335" s="20"/>
      <c r="K335" s="20"/>
      <c r="L335" s="20"/>
      <c r="M335" s="20"/>
      <c r="N335" s="19"/>
      <c r="O335" s="19"/>
      <c r="P335" s="20"/>
      <c r="Q335" s="21"/>
      <c r="R335" s="19"/>
    </row>
    <row r="336" spans="3:18">
      <c r="C336" s="19"/>
      <c r="D336" s="20"/>
      <c r="E336" s="19"/>
      <c r="F336" s="19"/>
      <c r="G336" s="19"/>
      <c r="H336" s="20"/>
      <c r="I336" s="20"/>
      <c r="J336" s="20"/>
      <c r="K336" s="20"/>
      <c r="L336" s="20"/>
      <c r="M336" s="20"/>
      <c r="N336" s="19"/>
      <c r="O336" s="19"/>
      <c r="P336" s="20"/>
      <c r="Q336" s="21"/>
      <c r="R336" s="19"/>
    </row>
    <row r="337" spans="3:18">
      <c r="C337" s="19"/>
      <c r="D337" s="20"/>
      <c r="E337" s="19"/>
      <c r="F337" s="19"/>
      <c r="G337" s="19"/>
      <c r="H337" s="20"/>
      <c r="I337" s="20"/>
      <c r="J337" s="20"/>
      <c r="K337" s="20"/>
      <c r="L337" s="20"/>
      <c r="M337" s="20"/>
      <c r="N337" s="19"/>
      <c r="O337" s="19"/>
      <c r="P337" s="20"/>
      <c r="Q337" s="21"/>
      <c r="R337" s="19"/>
    </row>
    <row r="338" spans="3:18">
      <c r="C338" s="19"/>
      <c r="D338" s="20"/>
      <c r="E338" s="19"/>
      <c r="F338" s="19"/>
      <c r="G338" s="19"/>
      <c r="H338" s="20"/>
      <c r="I338" s="20"/>
      <c r="J338" s="20"/>
      <c r="K338" s="20"/>
      <c r="L338" s="20"/>
      <c r="M338" s="20"/>
      <c r="N338" s="19"/>
      <c r="O338" s="19"/>
      <c r="P338" s="20"/>
      <c r="Q338" s="21"/>
      <c r="R338" s="19"/>
    </row>
    <row r="339" spans="3:18">
      <c r="C339" s="19"/>
      <c r="D339" s="20"/>
      <c r="E339" s="19"/>
      <c r="F339" s="19"/>
      <c r="G339" s="19"/>
      <c r="H339" s="20"/>
      <c r="I339" s="20"/>
      <c r="J339" s="20"/>
      <c r="K339" s="20"/>
      <c r="L339" s="20"/>
      <c r="M339" s="20"/>
      <c r="N339" s="19"/>
      <c r="O339" s="19"/>
      <c r="P339" s="20"/>
      <c r="Q339" s="21"/>
      <c r="R339" s="19"/>
    </row>
    <row r="340" spans="3:18">
      <c r="C340" s="19"/>
      <c r="D340" s="20"/>
      <c r="E340" s="19"/>
      <c r="F340" s="19"/>
      <c r="G340" s="19"/>
      <c r="H340" s="20"/>
      <c r="I340" s="20"/>
      <c r="J340" s="20"/>
      <c r="K340" s="20"/>
      <c r="L340" s="20"/>
      <c r="M340" s="20"/>
      <c r="N340" s="19"/>
      <c r="O340" s="19"/>
      <c r="P340" s="20"/>
      <c r="Q340" s="21"/>
      <c r="R340" s="19"/>
    </row>
    <row r="341" spans="3:18">
      <c r="C341" s="19"/>
      <c r="D341" s="20"/>
      <c r="E341" s="19"/>
      <c r="F341" s="19"/>
      <c r="G341" s="19"/>
      <c r="H341" s="20"/>
      <c r="I341" s="20"/>
      <c r="J341" s="20"/>
      <c r="K341" s="20"/>
      <c r="L341" s="20"/>
      <c r="M341" s="20"/>
      <c r="N341" s="19"/>
      <c r="O341" s="19"/>
      <c r="P341" s="20"/>
      <c r="Q341" s="21"/>
      <c r="R341" s="19"/>
    </row>
    <row r="342" spans="3:18">
      <c r="C342" s="19"/>
      <c r="D342" s="20"/>
      <c r="E342" s="19"/>
      <c r="F342" s="19"/>
      <c r="G342" s="19"/>
      <c r="H342" s="20"/>
      <c r="I342" s="20"/>
      <c r="J342" s="20"/>
      <c r="K342" s="20"/>
      <c r="L342" s="20"/>
      <c r="M342" s="20"/>
      <c r="N342" s="19"/>
      <c r="O342" s="19"/>
      <c r="P342" s="20"/>
      <c r="Q342" s="21"/>
      <c r="R342" s="19"/>
    </row>
    <row r="343" spans="3:18">
      <c r="C343" s="19"/>
      <c r="D343" s="20"/>
      <c r="E343" s="19"/>
      <c r="F343" s="19"/>
      <c r="G343" s="19"/>
      <c r="H343" s="20"/>
      <c r="I343" s="20"/>
      <c r="J343" s="20"/>
      <c r="K343" s="20"/>
      <c r="L343" s="20"/>
      <c r="M343" s="20"/>
      <c r="N343" s="19"/>
      <c r="O343" s="19"/>
      <c r="P343" s="20"/>
      <c r="Q343" s="21"/>
      <c r="R343" s="19"/>
    </row>
    <row r="344" spans="3:18">
      <c r="C344" s="19"/>
      <c r="D344" s="20"/>
      <c r="E344" s="19"/>
      <c r="F344" s="19"/>
      <c r="G344" s="19"/>
      <c r="H344" s="20"/>
      <c r="I344" s="20"/>
      <c r="J344" s="20"/>
      <c r="K344" s="20"/>
      <c r="L344" s="20"/>
      <c r="M344" s="20"/>
      <c r="N344" s="19"/>
      <c r="O344" s="19"/>
      <c r="P344" s="20"/>
      <c r="Q344" s="21"/>
      <c r="R344" s="19"/>
    </row>
    <row r="345" spans="3:18">
      <c r="C345" s="19"/>
      <c r="D345" s="20"/>
      <c r="E345" s="19"/>
      <c r="F345" s="19"/>
      <c r="G345" s="19"/>
      <c r="H345" s="20"/>
      <c r="I345" s="20"/>
      <c r="J345" s="20"/>
      <c r="K345" s="20"/>
      <c r="L345" s="20"/>
      <c r="M345" s="20"/>
      <c r="N345" s="19"/>
      <c r="O345" s="19"/>
      <c r="P345" s="20"/>
      <c r="Q345" s="21"/>
      <c r="R345" s="19"/>
    </row>
    <row r="346" spans="3:18">
      <c r="C346" s="19"/>
      <c r="D346" s="20"/>
      <c r="E346" s="19"/>
      <c r="F346" s="19"/>
      <c r="G346" s="19"/>
      <c r="H346" s="20"/>
      <c r="I346" s="20"/>
      <c r="J346" s="20"/>
      <c r="K346" s="20"/>
      <c r="L346" s="20"/>
      <c r="M346" s="20"/>
      <c r="N346" s="19"/>
      <c r="O346" s="19"/>
      <c r="P346" s="20"/>
      <c r="Q346" s="21"/>
      <c r="R346" s="19"/>
    </row>
    <row r="347" spans="3:18">
      <c r="C347" s="19"/>
      <c r="D347" s="20"/>
      <c r="E347" s="19"/>
      <c r="F347" s="19"/>
      <c r="G347" s="19"/>
      <c r="H347" s="20"/>
      <c r="I347" s="20"/>
      <c r="J347" s="20"/>
      <c r="K347" s="20"/>
      <c r="L347" s="20"/>
      <c r="M347" s="20"/>
      <c r="N347" s="19"/>
      <c r="O347" s="19"/>
      <c r="P347" s="20"/>
      <c r="Q347" s="21"/>
      <c r="R347" s="19"/>
    </row>
    <row r="348" spans="3:18">
      <c r="C348" s="19"/>
      <c r="D348" s="20"/>
      <c r="E348" s="19"/>
      <c r="F348" s="19"/>
      <c r="G348" s="19"/>
      <c r="H348" s="20"/>
      <c r="I348" s="20"/>
      <c r="J348" s="20"/>
      <c r="K348" s="20"/>
      <c r="L348" s="20"/>
      <c r="M348" s="20"/>
      <c r="N348" s="19"/>
      <c r="O348" s="19"/>
      <c r="P348" s="20"/>
      <c r="Q348" s="21"/>
      <c r="R348" s="19"/>
    </row>
    <row r="349" spans="3:18">
      <c r="C349" s="19"/>
      <c r="D349" s="20"/>
      <c r="E349" s="19"/>
      <c r="F349" s="19"/>
      <c r="G349" s="19"/>
      <c r="H349" s="20"/>
      <c r="I349" s="20"/>
      <c r="J349" s="20"/>
      <c r="K349" s="20"/>
      <c r="L349" s="20"/>
      <c r="M349" s="20"/>
      <c r="N349" s="19"/>
      <c r="O349" s="19"/>
      <c r="P349" s="20"/>
      <c r="Q349" s="21"/>
      <c r="R349" s="19"/>
    </row>
    <row r="350" spans="3:18">
      <c r="C350" s="19"/>
      <c r="D350" s="20"/>
      <c r="E350" s="19"/>
      <c r="F350" s="19"/>
      <c r="G350" s="19"/>
      <c r="H350" s="20"/>
      <c r="I350" s="20"/>
      <c r="J350" s="20"/>
      <c r="K350" s="20"/>
      <c r="L350" s="20"/>
      <c r="M350" s="20"/>
      <c r="N350" s="19"/>
      <c r="O350" s="19"/>
      <c r="P350" s="20"/>
      <c r="Q350" s="21"/>
      <c r="R350" s="19"/>
    </row>
    <row r="351" spans="3:18">
      <c r="C351" s="19"/>
      <c r="D351" s="20"/>
      <c r="E351" s="19"/>
      <c r="F351" s="19"/>
      <c r="G351" s="19"/>
      <c r="H351" s="20"/>
      <c r="I351" s="20"/>
      <c r="J351" s="20"/>
      <c r="K351" s="20"/>
      <c r="L351" s="20"/>
      <c r="M351" s="20"/>
      <c r="N351" s="19"/>
      <c r="O351" s="19"/>
      <c r="P351" s="20"/>
      <c r="Q351" s="21"/>
      <c r="R351" s="19"/>
    </row>
    <row r="352" spans="3:18">
      <c r="C352" s="19"/>
      <c r="D352" s="20"/>
      <c r="E352" s="19"/>
      <c r="F352" s="19"/>
      <c r="G352" s="19"/>
      <c r="H352" s="20"/>
      <c r="I352" s="20"/>
      <c r="J352" s="20"/>
      <c r="K352" s="20"/>
      <c r="L352" s="20"/>
      <c r="M352" s="20"/>
      <c r="N352" s="19"/>
      <c r="O352" s="19"/>
      <c r="P352" s="20"/>
      <c r="Q352" s="21"/>
      <c r="R352" s="19"/>
    </row>
    <row r="353" spans="3:18">
      <c r="C353" s="19"/>
      <c r="D353" s="20"/>
      <c r="E353" s="19"/>
      <c r="F353" s="19"/>
      <c r="G353" s="19"/>
      <c r="H353" s="20"/>
      <c r="I353" s="20"/>
      <c r="J353" s="20"/>
      <c r="K353" s="20"/>
      <c r="L353" s="20"/>
      <c r="M353" s="20"/>
      <c r="N353" s="19"/>
      <c r="O353" s="19"/>
      <c r="P353" s="20"/>
      <c r="Q353" s="21"/>
      <c r="R353" s="19"/>
    </row>
    <row r="354" spans="3:18">
      <c r="C354" s="19"/>
      <c r="D354" s="20"/>
      <c r="E354" s="19"/>
      <c r="F354" s="19"/>
      <c r="G354" s="19"/>
      <c r="H354" s="20"/>
      <c r="I354" s="20"/>
      <c r="J354" s="20"/>
      <c r="K354" s="20"/>
      <c r="L354" s="20"/>
      <c r="M354" s="20"/>
      <c r="N354" s="19"/>
      <c r="O354" s="19"/>
      <c r="P354" s="20"/>
      <c r="Q354" s="21"/>
      <c r="R354" s="19"/>
    </row>
    <row r="355" spans="3:18">
      <c r="C355" s="19"/>
      <c r="D355" s="20"/>
      <c r="E355" s="19"/>
      <c r="F355" s="19"/>
      <c r="G355" s="19"/>
      <c r="H355" s="20"/>
      <c r="I355" s="20"/>
      <c r="J355" s="20"/>
      <c r="K355" s="20"/>
      <c r="L355" s="20"/>
      <c r="M355" s="20"/>
      <c r="N355" s="19"/>
      <c r="O355" s="19"/>
      <c r="P355" s="20"/>
      <c r="Q355" s="21"/>
      <c r="R355" s="19"/>
    </row>
    <row r="356" spans="3:18">
      <c r="C356" s="19"/>
      <c r="D356" s="20"/>
      <c r="E356" s="19"/>
      <c r="F356" s="19"/>
      <c r="G356" s="19"/>
      <c r="H356" s="20"/>
      <c r="I356" s="20"/>
      <c r="J356" s="20"/>
      <c r="K356" s="20"/>
      <c r="L356" s="20"/>
      <c r="M356" s="20"/>
      <c r="N356" s="19"/>
      <c r="O356" s="19"/>
      <c r="P356" s="20"/>
      <c r="Q356" s="21"/>
      <c r="R356" s="19"/>
    </row>
    <row r="357" spans="3:18">
      <c r="C357" s="19"/>
      <c r="D357" s="20"/>
      <c r="E357" s="19"/>
      <c r="F357" s="19"/>
      <c r="G357" s="19"/>
      <c r="H357" s="20"/>
      <c r="I357" s="20"/>
      <c r="J357" s="20"/>
      <c r="K357" s="20"/>
      <c r="L357" s="20"/>
      <c r="M357" s="20"/>
      <c r="N357" s="19"/>
      <c r="O357" s="19"/>
      <c r="P357" s="20"/>
      <c r="Q357" s="21"/>
      <c r="R357" s="19"/>
    </row>
    <row r="358" spans="3:18">
      <c r="C358" s="19"/>
      <c r="D358" s="20"/>
      <c r="E358" s="19"/>
      <c r="F358" s="19"/>
      <c r="G358" s="19"/>
      <c r="H358" s="20"/>
      <c r="I358" s="20"/>
      <c r="J358" s="20"/>
      <c r="K358" s="20"/>
      <c r="L358" s="20"/>
      <c r="M358" s="20"/>
      <c r="N358" s="19"/>
      <c r="O358" s="19"/>
      <c r="P358" s="20"/>
      <c r="Q358" s="21"/>
      <c r="R358" s="19"/>
    </row>
    <row r="359" spans="3:18">
      <c r="C359" s="19"/>
      <c r="D359" s="20"/>
      <c r="E359" s="19"/>
      <c r="F359" s="19"/>
      <c r="G359" s="19"/>
      <c r="H359" s="20"/>
      <c r="I359" s="20"/>
      <c r="J359" s="20"/>
      <c r="K359" s="20"/>
      <c r="L359" s="20"/>
      <c r="M359" s="20"/>
      <c r="N359" s="19"/>
      <c r="O359" s="19"/>
      <c r="P359" s="20"/>
      <c r="Q359" s="21"/>
      <c r="R359" s="19"/>
    </row>
    <row r="360" spans="3:18">
      <c r="C360" s="19"/>
      <c r="D360" s="20"/>
      <c r="E360" s="19"/>
      <c r="F360" s="19"/>
      <c r="G360" s="19"/>
      <c r="H360" s="20"/>
      <c r="I360" s="20"/>
      <c r="J360" s="20"/>
      <c r="K360" s="20"/>
      <c r="L360" s="20"/>
      <c r="M360" s="20"/>
      <c r="N360" s="19"/>
      <c r="O360" s="19"/>
      <c r="P360" s="20"/>
      <c r="Q360" s="21"/>
      <c r="R360" s="19"/>
    </row>
    <row r="361" spans="3:18">
      <c r="C361" s="19"/>
      <c r="D361" s="20"/>
      <c r="E361" s="19"/>
      <c r="F361" s="19"/>
      <c r="G361" s="19"/>
      <c r="H361" s="20"/>
      <c r="I361" s="20"/>
      <c r="J361" s="20"/>
      <c r="K361" s="20"/>
      <c r="L361" s="20"/>
      <c r="M361" s="20"/>
      <c r="N361" s="19"/>
      <c r="O361" s="19"/>
      <c r="P361" s="20"/>
      <c r="Q361" s="21"/>
      <c r="R361" s="19"/>
    </row>
    <row r="362" spans="3:18">
      <c r="C362" s="19"/>
      <c r="D362" s="20"/>
      <c r="E362" s="19"/>
      <c r="F362" s="19"/>
      <c r="G362" s="19"/>
      <c r="H362" s="20"/>
      <c r="I362" s="20"/>
      <c r="J362" s="20"/>
      <c r="K362" s="20"/>
      <c r="L362" s="20"/>
      <c r="M362" s="20"/>
      <c r="N362" s="19"/>
      <c r="O362" s="19"/>
      <c r="P362" s="20"/>
      <c r="Q362" s="21"/>
      <c r="R362" s="19"/>
    </row>
    <row r="363" spans="3:18">
      <c r="C363" s="19"/>
      <c r="D363" s="20"/>
      <c r="E363" s="19"/>
      <c r="F363" s="19"/>
      <c r="G363" s="19"/>
      <c r="H363" s="20"/>
      <c r="I363" s="20"/>
      <c r="J363" s="20"/>
      <c r="K363" s="20"/>
      <c r="L363" s="20"/>
      <c r="M363" s="20"/>
      <c r="N363" s="19"/>
      <c r="O363" s="19"/>
      <c r="P363" s="20"/>
      <c r="Q363" s="21"/>
      <c r="R363" s="19"/>
    </row>
    <row r="364" spans="3:18">
      <c r="C364" s="19"/>
      <c r="D364" s="20"/>
      <c r="E364" s="19"/>
      <c r="F364" s="19"/>
      <c r="G364" s="19"/>
      <c r="H364" s="20"/>
      <c r="I364" s="20"/>
      <c r="J364" s="20"/>
      <c r="K364" s="20"/>
      <c r="L364" s="20"/>
      <c r="M364" s="20"/>
      <c r="N364" s="19"/>
      <c r="O364" s="19"/>
      <c r="P364" s="20"/>
      <c r="Q364" s="21"/>
      <c r="R364" s="19"/>
    </row>
    <row r="365" spans="3:18">
      <c r="C365" s="19"/>
      <c r="D365" s="20"/>
      <c r="E365" s="19"/>
      <c r="F365" s="19"/>
      <c r="G365" s="19"/>
      <c r="H365" s="20"/>
      <c r="I365" s="20"/>
      <c r="J365" s="20"/>
      <c r="K365" s="20"/>
      <c r="L365" s="20"/>
      <c r="M365" s="20"/>
      <c r="N365" s="19"/>
      <c r="O365" s="19"/>
      <c r="P365" s="20"/>
      <c r="Q365" s="21"/>
      <c r="R365" s="19"/>
    </row>
    <row r="366" spans="3:18">
      <c r="C366" s="19"/>
      <c r="D366" s="20"/>
      <c r="E366" s="19"/>
      <c r="F366" s="19"/>
      <c r="G366" s="19"/>
      <c r="H366" s="20"/>
      <c r="I366" s="20"/>
      <c r="J366" s="20"/>
      <c r="K366" s="20"/>
      <c r="L366" s="20"/>
      <c r="M366" s="20"/>
      <c r="N366" s="19"/>
      <c r="O366" s="19"/>
      <c r="P366" s="20"/>
      <c r="Q366" s="21"/>
      <c r="R366" s="19"/>
    </row>
    <row r="367" spans="3:18">
      <c r="C367" s="19"/>
      <c r="D367" s="20"/>
      <c r="E367" s="19"/>
      <c r="F367" s="19"/>
      <c r="G367" s="19"/>
      <c r="H367" s="20"/>
      <c r="I367" s="20"/>
      <c r="J367" s="20"/>
      <c r="K367" s="20"/>
      <c r="L367" s="20"/>
      <c r="M367" s="20"/>
      <c r="N367" s="19"/>
      <c r="O367" s="19"/>
      <c r="P367" s="20"/>
      <c r="Q367" s="21"/>
      <c r="R367" s="19"/>
    </row>
    <row r="368" spans="3:18">
      <c r="C368" s="19"/>
      <c r="D368" s="20"/>
      <c r="E368" s="19"/>
      <c r="F368" s="19"/>
      <c r="G368" s="19"/>
      <c r="H368" s="20"/>
      <c r="I368" s="20"/>
      <c r="J368" s="20"/>
      <c r="K368" s="20"/>
      <c r="L368" s="20"/>
      <c r="M368" s="20"/>
      <c r="N368" s="19"/>
      <c r="O368" s="19"/>
      <c r="P368" s="20"/>
      <c r="Q368" s="21"/>
      <c r="R368" s="19"/>
    </row>
    <row r="369" spans="3:18">
      <c r="C369" s="19"/>
      <c r="D369" s="20"/>
      <c r="E369" s="19"/>
      <c r="F369" s="19"/>
      <c r="G369" s="19"/>
      <c r="H369" s="20"/>
      <c r="I369" s="20"/>
      <c r="J369" s="20"/>
      <c r="K369" s="20"/>
      <c r="L369" s="20"/>
      <c r="M369" s="20"/>
      <c r="N369" s="19"/>
      <c r="O369" s="19"/>
      <c r="P369" s="20"/>
      <c r="Q369" s="21"/>
      <c r="R369" s="19"/>
    </row>
    <row r="370" spans="3:18">
      <c r="C370" s="19"/>
      <c r="D370" s="20"/>
      <c r="E370" s="19"/>
      <c r="F370" s="19"/>
      <c r="G370" s="19"/>
      <c r="H370" s="20"/>
      <c r="I370" s="20"/>
      <c r="J370" s="20"/>
      <c r="K370" s="20"/>
      <c r="L370" s="20"/>
      <c r="M370" s="20"/>
      <c r="N370" s="19"/>
      <c r="O370" s="19"/>
      <c r="P370" s="20"/>
      <c r="Q370" s="21"/>
      <c r="R370" s="19"/>
    </row>
    <row r="371" spans="3:18">
      <c r="C371" s="19"/>
      <c r="D371" s="20"/>
      <c r="E371" s="19"/>
      <c r="F371" s="19"/>
      <c r="G371" s="19"/>
      <c r="H371" s="20"/>
      <c r="I371" s="20"/>
      <c r="J371" s="20"/>
      <c r="K371" s="20"/>
      <c r="L371" s="20"/>
      <c r="M371" s="20"/>
      <c r="N371" s="19"/>
      <c r="O371" s="19"/>
      <c r="P371" s="20"/>
      <c r="Q371" s="21"/>
      <c r="R371" s="19"/>
    </row>
    <row r="372" spans="3:18">
      <c r="C372" s="19"/>
      <c r="D372" s="20"/>
      <c r="E372" s="19"/>
      <c r="F372" s="19"/>
      <c r="G372" s="19"/>
      <c r="H372" s="20"/>
      <c r="I372" s="20"/>
      <c r="J372" s="20"/>
      <c r="K372" s="20"/>
      <c r="L372" s="20"/>
      <c r="M372" s="20"/>
      <c r="N372" s="19"/>
      <c r="O372" s="19"/>
      <c r="P372" s="20"/>
      <c r="Q372" s="21"/>
      <c r="R372" s="19"/>
    </row>
    <row r="373" spans="3:18">
      <c r="C373" s="19"/>
      <c r="D373" s="20"/>
      <c r="E373" s="19"/>
      <c r="F373" s="19"/>
      <c r="G373" s="19"/>
      <c r="H373" s="20"/>
      <c r="I373" s="20"/>
      <c r="J373" s="20"/>
      <c r="K373" s="20"/>
      <c r="L373" s="20"/>
      <c r="M373" s="20"/>
      <c r="N373" s="19"/>
      <c r="O373" s="19"/>
      <c r="P373" s="20"/>
      <c r="Q373" s="21"/>
      <c r="R373" s="19"/>
    </row>
    <row r="374" spans="3:18">
      <c r="C374" s="19"/>
      <c r="D374" s="20"/>
      <c r="E374" s="19"/>
      <c r="F374" s="19"/>
      <c r="G374" s="19"/>
      <c r="H374" s="20"/>
      <c r="I374" s="20"/>
      <c r="J374" s="20"/>
      <c r="K374" s="20"/>
      <c r="L374" s="20"/>
      <c r="M374" s="20"/>
      <c r="N374" s="19"/>
      <c r="O374" s="19"/>
      <c r="P374" s="20"/>
      <c r="Q374" s="21"/>
      <c r="R374" s="19"/>
    </row>
    <row r="375" spans="3:18">
      <c r="C375" s="19"/>
      <c r="D375" s="20"/>
      <c r="E375" s="19"/>
      <c r="F375" s="19"/>
      <c r="G375" s="19"/>
      <c r="H375" s="20"/>
      <c r="I375" s="20"/>
      <c r="J375" s="20"/>
      <c r="K375" s="20"/>
      <c r="L375" s="20"/>
      <c r="M375" s="20"/>
      <c r="N375" s="19"/>
      <c r="O375" s="19"/>
      <c r="P375" s="20"/>
      <c r="Q375" s="21"/>
      <c r="R375" s="19"/>
    </row>
    <row r="376" spans="3:18">
      <c r="C376" s="19"/>
      <c r="D376" s="20"/>
      <c r="E376" s="19"/>
      <c r="F376" s="19"/>
      <c r="G376" s="19"/>
      <c r="H376" s="20"/>
      <c r="I376" s="20"/>
      <c r="J376" s="20"/>
      <c r="K376" s="20"/>
      <c r="L376" s="20"/>
      <c r="M376" s="20"/>
      <c r="N376" s="19"/>
      <c r="O376" s="19"/>
      <c r="P376" s="20"/>
      <c r="Q376" s="21"/>
      <c r="R376" s="19"/>
    </row>
    <row r="377" spans="3:18">
      <c r="C377" s="19"/>
      <c r="D377" s="20"/>
      <c r="E377" s="19"/>
      <c r="F377" s="19"/>
      <c r="G377" s="19"/>
      <c r="H377" s="20"/>
      <c r="I377" s="20"/>
      <c r="J377" s="20"/>
      <c r="K377" s="20"/>
      <c r="L377" s="20"/>
      <c r="M377" s="20"/>
      <c r="N377" s="19"/>
      <c r="O377" s="19"/>
      <c r="P377" s="20"/>
      <c r="Q377" s="21"/>
      <c r="R377" s="19"/>
    </row>
    <row r="378" spans="3:18">
      <c r="C378" s="19"/>
      <c r="D378" s="20"/>
      <c r="E378" s="19"/>
      <c r="F378" s="19"/>
      <c r="G378" s="19"/>
      <c r="H378" s="20"/>
      <c r="I378" s="20"/>
      <c r="J378" s="20"/>
      <c r="K378" s="20"/>
      <c r="L378" s="20"/>
      <c r="M378" s="20"/>
      <c r="N378" s="19"/>
      <c r="O378" s="19"/>
      <c r="P378" s="20"/>
      <c r="Q378" s="21"/>
      <c r="R378" s="19"/>
    </row>
    <row r="379" spans="3:18">
      <c r="C379" s="19"/>
      <c r="D379" s="20"/>
      <c r="E379" s="19"/>
      <c r="F379" s="19"/>
      <c r="G379" s="19"/>
      <c r="H379" s="20"/>
      <c r="I379" s="20"/>
      <c r="J379" s="20"/>
      <c r="K379" s="20"/>
      <c r="L379" s="20"/>
      <c r="M379" s="20"/>
      <c r="N379" s="19"/>
      <c r="O379" s="19"/>
      <c r="P379" s="20"/>
      <c r="Q379" s="21"/>
      <c r="R379" s="19"/>
    </row>
    <row r="380" spans="3:18">
      <c r="C380" s="19"/>
      <c r="D380" s="20"/>
      <c r="E380" s="19"/>
      <c r="F380" s="19"/>
      <c r="G380" s="19"/>
      <c r="H380" s="20"/>
      <c r="I380" s="20"/>
      <c r="J380" s="20"/>
      <c r="K380" s="20"/>
      <c r="L380" s="20"/>
      <c r="M380" s="20"/>
      <c r="N380" s="19"/>
      <c r="O380" s="19"/>
      <c r="P380" s="20"/>
      <c r="Q380" s="21"/>
      <c r="R380" s="19"/>
    </row>
    <row r="381" spans="3:18">
      <c r="C381" s="19"/>
      <c r="D381" s="20"/>
      <c r="E381" s="19"/>
      <c r="F381" s="19"/>
      <c r="G381" s="19"/>
      <c r="H381" s="20"/>
      <c r="I381" s="20"/>
      <c r="J381" s="20"/>
      <c r="K381" s="20"/>
      <c r="L381" s="20"/>
      <c r="M381" s="20"/>
      <c r="N381" s="19"/>
      <c r="O381" s="19"/>
      <c r="P381" s="20"/>
      <c r="Q381" s="21"/>
      <c r="R381" s="19"/>
    </row>
    <row r="382" spans="3:18">
      <c r="C382" s="19"/>
      <c r="D382" s="20"/>
      <c r="E382" s="19"/>
      <c r="F382" s="19"/>
      <c r="G382" s="19"/>
      <c r="H382" s="20"/>
      <c r="I382" s="20"/>
      <c r="J382" s="20"/>
      <c r="K382" s="20"/>
      <c r="L382" s="20"/>
      <c r="M382" s="20"/>
      <c r="N382" s="19"/>
      <c r="O382" s="19"/>
      <c r="P382" s="20"/>
      <c r="Q382" s="21"/>
      <c r="R382" s="19"/>
    </row>
    <row r="383" spans="3:18">
      <c r="C383" s="19"/>
      <c r="D383" s="20"/>
      <c r="E383" s="19"/>
      <c r="F383" s="19"/>
      <c r="G383" s="19"/>
      <c r="H383" s="20"/>
      <c r="I383" s="20"/>
      <c r="J383" s="20"/>
      <c r="K383" s="20"/>
      <c r="L383" s="20"/>
      <c r="M383" s="20"/>
      <c r="N383" s="19"/>
      <c r="O383" s="19"/>
      <c r="P383" s="20"/>
      <c r="Q383" s="21"/>
      <c r="R383" s="19"/>
    </row>
    <row r="384" spans="3:18">
      <c r="C384" s="19"/>
      <c r="D384" s="20"/>
      <c r="E384" s="19"/>
      <c r="F384" s="19"/>
      <c r="G384" s="19"/>
      <c r="H384" s="20"/>
      <c r="I384" s="20"/>
      <c r="J384" s="20"/>
      <c r="K384" s="20"/>
      <c r="L384" s="20"/>
      <c r="M384" s="20"/>
      <c r="N384" s="19"/>
      <c r="O384" s="19"/>
      <c r="P384" s="20"/>
      <c r="Q384" s="21"/>
      <c r="R384" s="19"/>
    </row>
    <row r="385" spans="3:18">
      <c r="C385" s="19"/>
      <c r="D385" s="20"/>
      <c r="E385" s="19"/>
      <c r="F385" s="19"/>
      <c r="G385" s="19"/>
      <c r="H385" s="20"/>
      <c r="I385" s="20"/>
      <c r="J385" s="20"/>
      <c r="K385" s="20"/>
      <c r="L385" s="20"/>
      <c r="M385" s="20"/>
      <c r="N385" s="19"/>
      <c r="O385" s="19"/>
      <c r="P385" s="20"/>
      <c r="Q385" s="21"/>
      <c r="R385" s="19"/>
    </row>
    <row r="386" spans="3:18">
      <c r="C386" s="19"/>
      <c r="D386" s="20"/>
      <c r="E386" s="19"/>
      <c r="F386" s="19"/>
      <c r="G386" s="19"/>
      <c r="H386" s="20"/>
      <c r="I386" s="20"/>
      <c r="J386" s="20"/>
      <c r="K386" s="20"/>
      <c r="L386" s="20"/>
      <c r="M386" s="20"/>
      <c r="N386" s="19"/>
      <c r="O386" s="19"/>
      <c r="P386" s="20"/>
      <c r="Q386" s="21"/>
      <c r="R386" s="19"/>
    </row>
    <row r="387" spans="3:18">
      <c r="C387" s="19"/>
      <c r="D387" s="20"/>
      <c r="E387" s="19"/>
      <c r="F387" s="19"/>
      <c r="G387" s="19"/>
      <c r="H387" s="20"/>
      <c r="I387" s="20"/>
      <c r="J387" s="20"/>
      <c r="K387" s="20"/>
      <c r="L387" s="20"/>
      <c r="M387" s="20"/>
      <c r="N387" s="19"/>
      <c r="O387" s="19"/>
      <c r="P387" s="20"/>
      <c r="Q387" s="21"/>
      <c r="R387" s="19"/>
    </row>
    <row r="388" spans="3:18">
      <c r="C388" s="19"/>
      <c r="D388" s="20"/>
      <c r="E388" s="19"/>
      <c r="F388" s="19"/>
      <c r="G388" s="19"/>
      <c r="H388" s="20"/>
      <c r="I388" s="20"/>
      <c r="J388" s="20"/>
      <c r="K388" s="20"/>
      <c r="L388" s="20"/>
      <c r="M388" s="20"/>
      <c r="N388" s="19"/>
      <c r="O388" s="19"/>
      <c r="P388" s="20"/>
      <c r="Q388" s="21"/>
      <c r="R388" s="19"/>
    </row>
    <row r="389" spans="3:18">
      <c r="C389" s="19"/>
      <c r="D389" s="20"/>
      <c r="E389" s="19"/>
      <c r="F389" s="19"/>
      <c r="G389" s="19"/>
      <c r="H389" s="20"/>
      <c r="I389" s="20"/>
      <c r="J389" s="20"/>
      <c r="K389" s="20"/>
      <c r="L389" s="20"/>
      <c r="M389" s="20"/>
      <c r="N389" s="19"/>
      <c r="O389" s="19"/>
      <c r="P389" s="20"/>
      <c r="Q389" s="21"/>
      <c r="R389" s="19"/>
    </row>
    <row r="390" spans="3:18">
      <c r="C390" s="19"/>
      <c r="D390" s="20"/>
      <c r="E390" s="19"/>
      <c r="F390" s="19"/>
      <c r="G390" s="19"/>
      <c r="H390" s="20"/>
      <c r="I390" s="20"/>
      <c r="J390" s="20"/>
      <c r="K390" s="20"/>
      <c r="L390" s="20"/>
      <c r="M390" s="20"/>
      <c r="N390" s="19"/>
      <c r="O390" s="19"/>
      <c r="P390" s="20"/>
      <c r="Q390" s="21"/>
      <c r="R390" s="19"/>
    </row>
    <row r="391" spans="3:18">
      <c r="C391" s="19"/>
      <c r="D391" s="20"/>
      <c r="E391" s="19"/>
      <c r="F391" s="19"/>
      <c r="G391" s="19"/>
      <c r="H391" s="20"/>
      <c r="I391" s="20"/>
      <c r="J391" s="20"/>
      <c r="K391" s="20"/>
      <c r="L391" s="20"/>
      <c r="M391" s="20"/>
      <c r="N391" s="19"/>
      <c r="O391" s="19"/>
      <c r="P391" s="20"/>
      <c r="Q391" s="21"/>
      <c r="R391" s="19"/>
    </row>
    <row r="392" spans="3:18">
      <c r="C392" s="19"/>
      <c r="D392" s="20"/>
      <c r="E392" s="19"/>
      <c r="F392" s="19"/>
      <c r="G392" s="19"/>
      <c r="H392" s="20"/>
      <c r="I392" s="20"/>
      <c r="J392" s="20"/>
      <c r="K392" s="20"/>
      <c r="L392" s="20"/>
      <c r="M392" s="20"/>
      <c r="N392" s="19"/>
      <c r="O392" s="19"/>
      <c r="P392" s="20"/>
      <c r="Q392" s="21"/>
      <c r="R392" s="19"/>
    </row>
    <row r="393" spans="3:18">
      <c r="C393" s="19"/>
      <c r="D393" s="20"/>
      <c r="E393" s="19"/>
      <c r="F393" s="19"/>
      <c r="G393" s="19"/>
      <c r="H393" s="20"/>
      <c r="I393" s="20"/>
      <c r="J393" s="20"/>
      <c r="K393" s="20"/>
      <c r="L393" s="20"/>
      <c r="M393" s="20"/>
      <c r="N393" s="19"/>
      <c r="O393" s="19"/>
      <c r="P393" s="20"/>
      <c r="Q393" s="21"/>
      <c r="R393" s="19"/>
    </row>
    <row r="394" spans="3:18">
      <c r="C394" s="19"/>
      <c r="D394" s="20"/>
      <c r="E394" s="19"/>
      <c r="F394" s="19"/>
      <c r="G394" s="19"/>
      <c r="H394" s="20"/>
      <c r="I394" s="20"/>
      <c r="J394" s="20"/>
      <c r="K394" s="20"/>
      <c r="L394" s="20"/>
      <c r="M394" s="20"/>
      <c r="N394" s="19"/>
      <c r="O394" s="19"/>
      <c r="P394" s="20"/>
      <c r="Q394" s="21"/>
      <c r="R394" s="19"/>
    </row>
    <row r="395" spans="3:18">
      <c r="C395" s="19"/>
      <c r="D395" s="20"/>
      <c r="E395" s="19"/>
      <c r="F395" s="19"/>
      <c r="G395" s="19"/>
      <c r="H395" s="20"/>
      <c r="I395" s="20"/>
      <c r="J395" s="20"/>
      <c r="K395" s="20"/>
      <c r="L395" s="20"/>
      <c r="M395" s="20"/>
      <c r="N395" s="19"/>
      <c r="O395" s="19"/>
      <c r="P395" s="20"/>
      <c r="Q395" s="21"/>
      <c r="R395" s="19"/>
    </row>
    <row r="396" spans="3:18">
      <c r="C396" s="19"/>
      <c r="D396" s="20"/>
      <c r="E396" s="19"/>
      <c r="F396" s="19"/>
      <c r="G396" s="19"/>
      <c r="H396" s="20"/>
      <c r="I396" s="20"/>
      <c r="J396" s="20"/>
      <c r="K396" s="20"/>
      <c r="L396" s="20"/>
      <c r="M396" s="20"/>
      <c r="N396" s="19"/>
      <c r="O396" s="19"/>
      <c r="P396" s="20"/>
      <c r="Q396" s="21"/>
      <c r="R396" s="19"/>
    </row>
    <row r="397" spans="3:18">
      <c r="C397" s="19"/>
      <c r="D397" s="20"/>
      <c r="E397" s="19"/>
      <c r="F397" s="19"/>
      <c r="G397" s="19"/>
      <c r="H397" s="20"/>
      <c r="I397" s="20"/>
      <c r="J397" s="20"/>
      <c r="K397" s="20"/>
      <c r="L397" s="20"/>
      <c r="M397" s="20"/>
      <c r="N397" s="19"/>
      <c r="O397" s="19"/>
      <c r="P397" s="20"/>
      <c r="Q397" s="21"/>
      <c r="R397" s="19"/>
    </row>
    <row r="398" spans="3:18">
      <c r="C398" s="19"/>
      <c r="D398" s="20"/>
      <c r="E398" s="19"/>
      <c r="F398" s="19"/>
      <c r="G398" s="19"/>
      <c r="H398" s="20"/>
      <c r="I398" s="20"/>
      <c r="J398" s="20"/>
      <c r="K398" s="20"/>
      <c r="L398" s="20"/>
      <c r="M398" s="20"/>
      <c r="N398" s="19"/>
      <c r="O398" s="19"/>
      <c r="P398" s="20"/>
      <c r="Q398" s="21"/>
      <c r="R398" s="19"/>
    </row>
    <row r="399" spans="3:18">
      <c r="C399" s="19"/>
      <c r="D399" s="20"/>
      <c r="E399" s="19"/>
      <c r="F399" s="19"/>
      <c r="G399" s="19"/>
      <c r="H399" s="20"/>
      <c r="I399" s="20"/>
      <c r="J399" s="20"/>
      <c r="K399" s="20"/>
      <c r="L399" s="20"/>
      <c r="M399" s="20"/>
      <c r="N399" s="19"/>
      <c r="O399" s="19"/>
      <c r="P399" s="20"/>
      <c r="Q399" s="21"/>
      <c r="R399" s="19"/>
    </row>
    <row r="400" spans="3:18">
      <c r="C400" s="19"/>
      <c r="D400" s="20"/>
      <c r="E400" s="19"/>
      <c r="F400" s="19"/>
      <c r="G400" s="19"/>
      <c r="H400" s="20"/>
      <c r="I400" s="20"/>
      <c r="J400" s="20"/>
      <c r="K400" s="20"/>
      <c r="L400" s="20"/>
      <c r="M400" s="20"/>
      <c r="N400" s="19"/>
      <c r="O400" s="19"/>
      <c r="P400" s="20"/>
      <c r="Q400" s="21"/>
      <c r="R400" s="19"/>
    </row>
    <row r="401" spans="3:18">
      <c r="C401" s="19"/>
      <c r="D401" s="20"/>
      <c r="E401" s="19"/>
      <c r="F401" s="19"/>
      <c r="G401" s="19"/>
      <c r="H401" s="20"/>
      <c r="I401" s="20"/>
      <c r="J401" s="20"/>
      <c r="K401" s="20"/>
      <c r="L401" s="20"/>
      <c r="M401" s="20"/>
      <c r="N401" s="19"/>
      <c r="O401" s="19"/>
      <c r="P401" s="20"/>
      <c r="Q401" s="21"/>
      <c r="R401" s="19"/>
    </row>
    <row r="402" spans="3:18">
      <c r="C402" s="19"/>
      <c r="D402" s="20"/>
      <c r="E402" s="19"/>
      <c r="F402" s="19"/>
      <c r="G402" s="19"/>
      <c r="H402" s="20"/>
      <c r="I402" s="20"/>
      <c r="J402" s="20"/>
      <c r="K402" s="20"/>
      <c r="L402" s="20"/>
      <c r="M402" s="20"/>
      <c r="N402" s="19"/>
      <c r="O402" s="19"/>
      <c r="P402" s="20"/>
      <c r="Q402" s="21"/>
      <c r="R402" s="19"/>
    </row>
    <row r="403" spans="3:18">
      <c r="C403" s="19"/>
      <c r="D403" s="20"/>
      <c r="E403" s="19"/>
      <c r="F403" s="19"/>
      <c r="G403" s="19"/>
      <c r="H403" s="20"/>
      <c r="I403" s="20"/>
      <c r="J403" s="20"/>
      <c r="K403" s="20"/>
      <c r="L403" s="20"/>
      <c r="M403" s="20"/>
      <c r="N403" s="19"/>
      <c r="O403" s="19"/>
      <c r="P403" s="20"/>
      <c r="Q403" s="21"/>
      <c r="R403" s="19"/>
    </row>
    <row r="404" spans="3:18">
      <c r="C404" s="19"/>
      <c r="D404" s="20"/>
      <c r="E404" s="19"/>
      <c r="F404" s="19"/>
      <c r="G404" s="19"/>
      <c r="H404" s="20"/>
      <c r="I404" s="20"/>
      <c r="J404" s="20"/>
      <c r="K404" s="20"/>
      <c r="L404" s="20"/>
      <c r="M404" s="20"/>
      <c r="N404" s="19"/>
      <c r="O404" s="19"/>
      <c r="P404" s="20"/>
      <c r="Q404" s="21"/>
      <c r="R404" s="19"/>
    </row>
    <row r="405" spans="3:18">
      <c r="C405" s="19"/>
      <c r="D405" s="20"/>
      <c r="E405" s="19"/>
      <c r="F405" s="19"/>
      <c r="G405" s="19"/>
      <c r="H405" s="20"/>
      <c r="I405" s="20"/>
      <c r="J405" s="20"/>
      <c r="K405" s="20"/>
      <c r="L405" s="20"/>
      <c r="M405" s="20"/>
      <c r="N405" s="19"/>
      <c r="O405" s="19"/>
      <c r="P405" s="20"/>
      <c r="Q405" s="21"/>
      <c r="R405" s="19"/>
    </row>
    <row r="406" spans="3:18">
      <c r="C406" s="19"/>
      <c r="D406" s="20"/>
      <c r="E406" s="19"/>
      <c r="F406" s="19"/>
      <c r="G406" s="19"/>
      <c r="H406" s="20"/>
      <c r="I406" s="20"/>
      <c r="J406" s="20"/>
      <c r="K406" s="20"/>
      <c r="L406" s="20"/>
      <c r="M406" s="20"/>
      <c r="N406" s="19"/>
      <c r="O406" s="19"/>
      <c r="P406" s="20"/>
      <c r="Q406" s="21"/>
      <c r="R406" s="19"/>
    </row>
    <row r="407" spans="3:18">
      <c r="C407" s="19"/>
      <c r="D407" s="20"/>
      <c r="E407" s="19"/>
      <c r="F407" s="19"/>
      <c r="G407" s="19"/>
      <c r="H407" s="20"/>
      <c r="I407" s="20"/>
      <c r="J407" s="20"/>
      <c r="K407" s="20"/>
      <c r="L407" s="20"/>
      <c r="M407" s="20"/>
      <c r="N407" s="19"/>
      <c r="O407" s="19"/>
      <c r="P407" s="20"/>
      <c r="Q407" s="21"/>
      <c r="R407" s="19"/>
    </row>
    <row r="408" spans="3:18">
      <c r="C408" s="19"/>
      <c r="D408" s="20"/>
      <c r="E408" s="19"/>
      <c r="F408" s="19"/>
      <c r="G408" s="19"/>
      <c r="H408" s="20"/>
      <c r="I408" s="20"/>
      <c r="J408" s="20"/>
      <c r="K408" s="20"/>
      <c r="L408" s="20"/>
      <c r="M408" s="20"/>
      <c r="N408" s="19"/>
      <c r="O408" s="19"/>
      <c r="P408" s="20"/>
      <c r="Q408" s="21"/>
      <c r="R408" s="19"/>
    </row>
    <row r="409" spans="3:18">
      <c r="C409" s="19"/>
      <c r="D409" s="20"/>
      <c r="E409" s="19"/>
      <c r="F409" s="19"/>
      <c r="G409" s="19"/>
      <c r="H409" s="20"/>
      <c r="I409" s="20"/>
      <c r="J409" s="20"/>
      <c r="K409" s="20"/>
      <c r="L409" s="20"/>
      <c r="M409" s="20"/>
      <c r="N409" s="19"/>
      <c r="O409" s="19"/>
      <c r="P409" s="20"/>
      <c r="Q409" s="21"/>
      <c r="R409" s="19"/>
    </row>
    <row r="410" spans="3:18">
      <c r="C410" s="19"/>
      <c r="D410" s="20"/>
      <c r="E410" s="19"/>
      <c r="F410" s="19"/>
      <c r="G410" s="19"/>
      <c r="H410" s="20"/>
      <c r="I410" s="20"/>
      <c r="J410" s="20"/>
      <c r="K410" s="20"/>
      <c r="L410" s="20"/>
      <c r="M410" s="20"/>
      <c r="N410" s="19"/>
      <c r="O410" s="19"/>
      <c r="P410" s="20"/>
      <c r="Q410" s="21"/>
      <c r="R410" s="19"/>
    </row>
    <row r="411" spans="3:18">
      <c r="C411" s="19"/>
      <c r="D411" s="20"/>
      <c r="E411" s="19"/>
      <c r="F411" s="19"/>
      <c r="G411" s="19"/>
      <c r="H411" s="20"/>
      <c r="I411" s="20"/>
      <c r="J411" s="20"/>
      <c r="K411" s="20"/>
      <c r="L411" s="20"/>
      <c r="M411" s="20"/>
      <c r="N411" s="19"/>
      <c r="O411" s="19"/>
      <c r="P411" s="20"/>
      <c r="Q411" s="21"/>
      <c r="R411" s="19"/>
    </row>
    <row r="412" spans="3:18">
      <c r="C412" s="19"/>
      <c r="D412" s="20"/>
      <c r="E412" s="19"/>
      <c r="F412" s="19"/>
      <c r="G412" s="19"/>
      <c r="H412" s="20"/>
      <c r="I412" s="20"/>
      <c r="J412" s="20"/>
      <c r="K412" s="20"/>
      <c r="L412" s="20"/>
      <c r="M412" s="20"/>
      <c r="N412" s="19"/>
      <c r="O412" s="19"/>
      <c r="P412" s="20"/>
      <c r="Q412" s="21"/>
      <c r="R412" s="19"/>
    </row>
    <row r="413" spans="3:18">
      <c r="C413" s="19"/>
      <c r="D413" s="20"/>
      <c r="E413" s="19"/>
      <c r="F413" s="19"/>
      <c r="G413" s="19"/>
      <c r="H413" s="20"/>
      <c r="I413" s="20"/>
      <c r="J413" s="20"/>
      <c r="K413" s="20"/>
      <c r="L413" s="20"/>
      <c r="M413" s="20"/>
      <c r="N413" s="19"/>
      <c r="O413" s="19"/>
      <c r="P413" s="20"/>
      <c r="Q413" s="21"/>
      <c r="R413" s="19"/>
    </row>
    <row r="414" spans="3:18">
      <c r="C414" s="19"/>
      <c r="D414" s="20"/>
      <c r="E414" s="19"/>
      <c r="F414" s="19"/>
      <c r="G414" s="19"/>
      <c r="H414" s="20"/>
      <c r="I414" s="20"/>
      <c r="J414" s="20"/>
      <c r="K414" s="20"/>
      <c r="L414" s="20"/>
      <c r="M414" s="20"/>
      <c r="N414" s="19"/>
      <c r="O414" s="19"/>
      <c r="P414" s="20"/>
      <c r="Q414" s="21"/>
      <c r="R414" s="19"/>
    </row>
    <row r="415" spans="3:18">
      <c r="C415" s="19"/>
      <c r="D415" s="20"/>
      <c r="E415" s="19"/>
      <c r="F415" s="19"/>
      <c r="G415" s="19"/>
      <c r="H415" s="20"/>
      <c r="I415" s="20"/>
      <c r="J415" s="20"/>
      <c r="K415" s="20"/>
      <c r="L415" s="20"/>
      <c r="M415" s="20"/>
      <c r="N415" s="19"/>
      <c r="O415" s="19"/>
      <c r="P415" s="20"/>
      <c r="Q415" s="21"/>
      <c r="R415" s="19"/>
    </row>
    <row r="416" spans="3:18">
      <c r="C416" s="19"/>
      <c r="D416" s="20"/>
      <c r="E416" s="19"/>
      <c r="F416" s="19"/>
      <c r="G416" s="19"/>
      <c r="H416" s="20"/>
      <c r="I416" s="20"/>
      <c r="J416" s="20"/>
      <c r="K416" s="20"/>
      <c r="L416" s="20"/>
      <c r="M416" s="20"/>
      <c r="N416" s="19"/>
      <c r="O416" s="19"/>
      <c r="P416" s="20"/>
      <c r="Q416" s="21"/>
      <c r="R416" s="19"/>
    </row>
    <row r="417" spans="3:18">
      <c r="C417" s="19"/>
      <c r="D417" s="20"/>
      <c r="E417" s="19"/>
      <c r="F417" s="19"/>
      <c r="G417" s="19"/>
      <c r="H417" s="20"/>
      <c r="I417" s="20"/>
      <c r="J417" s="20"/>
      <c r="K417" s="20"/>
      <c r="L417" s="20"/>
      <c r="M417" s="20"/>
      <c r="N417" s="19"/>
      <c r="O417" s="19"/>
      <c r="P417" s="20"/>
      <c r="Q417" s="21"/>
      <c r="R417" s="19"/>
    </row>
    <row r="418" spans="3:18">
      <c r="C418" s="19"/>
      <c r="D418" s="20"/>
      <c r="E418" s="19"/>
      <c r="F418" s="19"/>
      <c r="G418" s="19"/>
      <c r="H418" s="20"/>
      <c r="I418" s="20"/>
      <c r="J418" s="20"/>
      <c r="K418" s="20"/>
      <c r="L418" s="20"/>
      <c r="M418" s="20"/>
      <c r="N418" s="19"/>
      <c r="O418" s="19"/>
      <c r="P418" s="20"/>
      <c r="Q418" s="21"/>
      <c r="R418" s="19"/>
    </row>
    <row r="419" spans="3:18">
      <c r="C419" s="19"/>
      <c r="D419" s="20"/>
      <c r="E419" s="19"/>
      <c r="F419" s="19"/>
      <c r="G419" s="19"/>
      <c r="H419" s="20"/>
      <c r="I419" s="20"/>
      <c r="J419" s="20"/>
      <c r="K419" s="20"/>
      <c r="L419" s="20"/>
      <c r="M419" s="20"/>
      <c r="N419" s="19"/>
      <c r="O419" s="19"/>
      <c r="P419" s="20"/>
      <c r="Q419" s="21"/>
      <c r="R419" s="19"/>
    </row>
    <row r="420" spans="3:18">
      <c r="C420" s="19"/>
      <c r="D420" s="20"/>
      <c r="E420" s="19"/>
      <c r="F420" s="19"/>
      <c r="G420" s="19"/>
      <c r="H420" s="20"/>
      <c r="I420" s="20"/>
      <c r="J420" s="20"/>
      <c r="K420" s="20"/>
      <c r="L420" s="20"/>
      <c r="M420" s="20"/>
      <c r="N420" s="19"/>
      <c r="O420" s="19"/>
      <c r="P420" s="20"/>
      <c r="Q420" s="21"/>
      <c r="R420" s="19"/>
    </row>
    <row r="421" spans="3:18">
      <c r="C421" s="19"/>
      <c r="D421" s="20"/>
      <c r="E421" s="19"/>
      <c r="F421" s="19"/>
      <c r="G421" s="19"/>
      <c r="H421" s="20"/>
      <c r="I421" s="20"/>
      <c r="J421" s="20"/>
      <c r="K421" s="20"/>
      <c r="L421" s="20"/>
      <c r="M421" s="20"/>
      <c r="N421" s="19"/>
      <c r="O421" s="19"/>
      <c r="P421" s="20"/>
      <c r="Q421" s="21"/>
      <c r="R421" s="19"/>
    </row>
    <row r="422" spans="3:18">
      <c r="C422" s="19"/>
      <c r="D422" s="20"/>
      <c r="E422" s="19"/>
      <c r="F422" s="19"/>
      <c r="G422" s="19"/>
      <c r="H422" s="20"/>
      <c r="I422" s="20"/>
      <c r="J422" s="20"/>
      <c r="K422" s="20"/>
      <c r="L422" s="20"/>
      <c r="M422" s="20"/>
      <c r="N422" s="19"/>
      <c r="O422" s="19"/>
      <c r="P422" s="20"/>
      <c r="Q422" s="21"/>
      <c r="R422" s="19"/>
    </row>
    <row r="423" spans="3:18">
      <c r="C423" s="19"/>
      <c r="D423" s="20"/>
      <c r="E423" s="19"/>
      <c r="F423" s="19"/>
      <c r="G423" s="19"/>
      <c r="H423" s="20"/>
      <c r="I423" s="20"/>
      <c r="J423" s="20"/>
      <c r="K423" s="20"/>
      <c r="L423" s="20"/>
      <c r="M423" s="20"/>
      <c r="N423" s="19"/>
      <c r="O423" s="19"/>
      <c r="P423" s="20"/>
      <c r="Q423" s="21"/>
      <c r="R423" s="19"/>
    </row>
    <row r="424" spans="3:18">
      <c r="C424" s="19"/>
      <c r="D424" s="20"/>
      <c r="E424" s="19"/>
      <c r="F424" s="19"/>
      <c r="G424" s="19"/>
      <c r="H424" s="20"/>
      <c r="I424" s="20"/>
      <c r="J424" s="20"/>
      <c r="K424" s="20"/>
      <c r="L424" s="20"/>
      <c r="M424" s="20"/>
      <c r="N424" s="19"/>
      <c r="O424" s="19"/>
      <c r="P424" s="20"/>
      <c r="Q424" s="21"/>
      <c r="R424" s="19"/>
    </row>
    <row r="425" spans="3:18">
      <c r="C425" s="19"/>
      <c r="D425" s="20"/>
      <c r="E425" s="19"/>
      <c r="F425" s="19"/>
      <c r="G425" s="19"/>
      <c r="H425" s="20"/>
      <c r="I425" s="20"/>
      <c r="J425" s="20"/>
      <c r="K425" s="20"/>
      <c r="L425" s="20"/>
      <c r="M425" s="20"/>
      <c r="N425" s="19"/>
      <c r="O425" s="19"/>
      <c r="P425" s="20"/>
      <c r="Q425" s="21"/>
      <c r="R425" s="19"/>
    </row>
    <row r="426" spans="3:18">
      <c r="C426" s="19"/>
      <c r="D426" s="20"/>
      <c r="E426" s="19"/>
      <c r="F426" s="19"/>
      <c r="G426" s="19"/>
      <c r="H426" s="20"/>
      <c r="I426" s="20"/>
      <c r="J426" s="20"/>
      <c r="K426" s="20"/>
      <c r="L426" s="20"/>
      <c r="M426" s="20"/>
      <c r="N426" s="19"/>
      <c r="O426" s="19"/>
      <c r="P426" s="20"/>
      <c r="Q426" s="21"/>
      <c r="R426" s="19"/>
    </row>
    <row r="427" spans="3:18">
      <c r="C427" s="19"/>
      <c r="D427" s="20"/>
      <c r="E427" s="19"/>
      <c r="F427" s="19"/>
      <c r="G427" s="19"/>
      <c r="H427" s="20"/>
      <c r="I427" s="20"/>
      <c r="J427" s="20"/>
      <c r="K427" s="20"/>
      <c r="L427" s="20"/>
      <c r="M427" s="20"/>
      <c r="N427" s="19"/>
      <c r="O427" s="19"/>
      <c r="P427" s="20"/>
      <c r="Q427" s="21"/>
      <c r="R427" s="19"/>
    </row>
    <row r="428" spans="3:18">
      <c r="C428" s="19"/>
      <c r="D428" s="20"/>
      <c r="E428" s="19"/>
      <c r="F428" s="19"/>
      <c r="G428" s="19"/>
      <c r="H428" s="20"/>
      <c r="I428" s="20"/>
      <c r="J428" s="20"/>
      <c r="K428" s="20"/>
      <c r="L428" s="20"/>
      <c r="M428" s="20"/>
      <c r="N428" s="19"/>
      <c r="O428" s="19"/>
      <c r="P428" s="20"/>
      <c r="Q428" s="21"/>
      <c r="R428" s="19"/>
    </row>
    <row r="429" spans="3:18">
      <c r="C429" s="19"/>
      <c r="D429" s="20"/>
      <c r="E429" s="19"/>
      <c r="F429" s="19"/>
      <c r="G429" s="19"/>
      <c r="H429" s="20"/>
      <c r="I429" s="20"/>
      <c r="J429" s="20"/>
      <c r="K429" s="20"/>
      <c r="L429" s="20"/>
      <c r="M429" s="20"/>
      <c r="N429" s="19"/>
      <c r="O429" s="19"/>
      <c r="P429" s="20"/>
      <c r="Q429" s="21"/>
      <c r="R429" s="19"/>
    </row>
    <row r="430" spans="3:18">
      <c r="C430" s="19"/>
      <c r="D430" s="20"/>
      <c r="E430" s="19"/>
      <c r="F430" s="19"/>
      <c r="G430" s="19"/>
      <c r="H430" s="20"/>
      <c r="I430" s="20"/>
      <c r="J430" s="20"/>
      <c r="K430" s="20"/>
      <c r="L430" s="20"/>
      <c r="M430" s="20"/>
      <c r="N430" s="19"/>
      <c r="O430" s="19"/>
      <c r="P430" s="20"/>
      <c r="Q430" s="21"/>
      <c r="R430" s="19"/>
    </row>
    <row r="431" spans="3:18">
      <c r="C431" s="19"/>
      <c r="D431" s="20"/>
      <c r="E431" s="19"/>
      <c r="F431" s="19"/>
      <c r="G431" s="19"/>
      <c r="H431" s="20"/>
      <c r="I431" s="20"/>
      <c r="J431" s="20"/>
      <c r="K431" s="20"/>
      <c r="L431" s="20"/>
      <c r="M431" s="20"/>
      <c r="N431" s="19"/>
      <c r="O431" s="19"/>
      <c r="P431" s="20"/>
      <c r="Q431" s="21"/>
      <c r="R431" s="19"/>
    </row>
    <row r="432" spans="3:18">
      <c r="C432" s="19"/>
      <c r="D432" s="20"/>
      <c r="E432" s="19"/>
      <c r="F432" s="19"/>
      <c r="G432" s="19"/>
      <c r="H432" s="20"/>
      <c r="I432" s="20"/>
      <c r="J432" s="20"/>
      <c r="K432" s="20"/>
      <c r="L432" s="20"/>
      <c r="M432" s="20"/>
      <c r="N432" s="19"/>
      <c r="O432" s="19"/>
      <c r="P432" s="20"/>
      <c r="Q432" s="21"/>
      <c r="R432" s="19"/>
    </row>
    <row r="433" spans="3:18">
      <c r="C433" s="19"/>
      <c r="D433" s="20"/>
      <c r="E433" s="19"/>
      <c r="F433" s="19"/>
      <c r="G433" s="19"/>
      <c r="H433" s="20"/>
      <c r="I433" s="20"/>
      <c r="J433" s="20"/>
      <c r="K433" s="20"/>
      <c r="L433" s="20"/>
      <c r="M433" s="20"/>
      <c r="N433" s="19"/>
      <c r="O433" s="19"/>
      <c r="P433" s="20"/>
      <c r="Q433" s="21"/>
      <c r="R433" s="19"/>
    </row>
    <row r="434" spans="3:18">
      <c r="C434" s="19"/>
      <c r="D434" s="20"/>
      <c r="E434" s="19"/>
      <c r="F434" s="19"/>
      <c r="G434" s="19"/>
      <c r="H434" s="20"/>
      <c r="I434" s="20"/>
      <c r="J434" s="20"/>
      <c r="K434" s="20"/>
      <c r="L434" s="20"/>
      <c r="M434" s="20"/>
      <c r="N434" s="19"/>
      <c r="O434" s="19"/>
      <c r="P434" s="20"/>
      <c r="Q434" s="21"/>
      <c r="R434" s="19"/>
    </row>
    <row r="435" spans="3:18">
      <c r="C435" s="19"/>
      <c r="D435" s="20"/>
      <c r="E435" s="19"/>
      <c r="F435" s="19"/>
      <c r="G435" s="19"/>
      <c r="H435" s="20"/>
      <c r="I435" s="20"/>
      <c r="J435" s="20"/>
      <c r="K435" s="20"/>
      <c r="L435" s="20"/>
      <c r="M435" s="20"/>
      <c r="N435" s="19"/>
      <c r="O435" s="19"/>
      <c r="P435" s="20"/>
      <c r="Q435" s="21"/>
      <c r="R435" s="19"/>
    </row>
    <row r="436" spans="3:18">
      <c r="C436" s="19"/>
      <c r="D436" s="20"/>
      <c r="E436" s="19"/>
      <c r="F436" s="19"/>
      <c r="G436" s="19"/>
      <c r="H436" s="20"/>
      <c r="I436" s="20"/>
      <c r="J436" s="20"/>
      <c r="K436" s="20"/>
      <c r="L436" s="20"/>
      <c r="M436" s="20"/>
      <c r="N436" s="19"/>
      <c r="O436" s="19"/>
      <c r="P436" s="20"/>
      <c r="Q436" s="21"/>
      <c r="R436" s="19"/>
    </row>
    <row r="437" spans="3:18">
      <c r="C437" s="19"/>
      <c r="D437" s="20"/>
      <c r="E437" s="19"/>
      <c r="F437" s="19"/>
      <c r="G437" s="19"/>
      <c r="H437" s="20"/>
      <c r="I437" s="20"/>
      <c r="J437" s="20"/>
      <c r="K437" s="20"/>
      <c r="L437" s="20"/>
      <c r="M437" s="20"/>
      <c r="N437" s="19"/>
      <c r="O437" s="19"/>
      <c r="P437" s="20"/>
      <c r="Q437" s="21"/>
      <c r="R437" s="19"/>
    </row>
    <row r="438" spans="3:18">
      <c r="C438" s="19"/>
      <c r="D438" s="20"/>
      <c r="E438" s="19"/>
      <c r="F438" s="19"/>
      <c r="G438" s="19"/>
      <c r="H438" s="20"/>
      <c r="I438" s="20"/>
      <c r="J438" s="20"/>
      <c r="K438" s="20"/>
      <c r="L438" s="20"/>
      <c r="M438" s="20"/>
      <c r="N438" s="19"/>
      <c r="O438" s="19"/>
      <c r="P438" s="20"/>
      <c r="Q438" s="21"/>
      <c r="R438" s="19"/>
    </row>
    <row r="439" spans="3:18">
      <c r="C439" s="19"/>
      <c r="D439" s="20"/>
      <c r="E439" s="19"/>
      <c r="F439" s="19"/>
      <c r="G439" s="19"/>
      <c r="H439" s="20"/>
      <c r="I439" s="20"/>
      <c r="J439" s="20"/>
      <c r="K439" s="20"/>
      <c r="L439" s="20"/>
      <c r="M439" s="20"/>
      <c r="N439" s="19"/>
      <c r="O439" s="19"/>
      <c r="P439" s="20"/>
      <c r="Q439" s="21"/>
      <c r="R439" s="19"/>
    </row>
    <row r="440" spans="3:18">
      <c r="C440" s="19"/>
      <c r="D440" s="20"/>
      <c r="E440" s="19"/>
      <c r="F440" s="19"/>
      <c r="G440" s="19"/>
      <c r="H440" s="20"/>
      <c r="I440" s="20"/>
      <c r="J440" s="20"/>
      <c r="K440" s="20"/>
      <c r="L440" s="20"/>
      <c r="M440" s="20"/>
      <c r="N440" s="19"/>
      <c r="O440" s="19"/>
      <c r="P440" s="20"/>
      <c r="Q440" s="21"/>
      <c r="R440" s="19"/>
    </row>
    <row r="441" spans="3:18">
      <c r="C441" s="19"/>
      <c r="D441" s="20"/>
      <c r="E441" s="19"/>
      <c r="F441" s="19"/>
      <c r="G441" s="19"/>
      <c r="H441" s="20"/>
      <c r="I441" s="20"/>
      <c r="J441" s="20"/>
      <c r="K441" s="20"/>
      <c r="L441" s="20"/>
      <c r="M441" s="20"/>
      <c r="N441" s="19"/>
      <c r="O441" s="19"/>
      <c r="P441" s="20"/>
      <c r="Q441" s="21"/>
      <c r="R441" s="19"/>
    </row>
    <row r="442" spans="3:18">
      <c r="C442" s="19"/>
      <c r="D442" s="20"/>
      <c r="E442" s="19"/>
      <c r="F442" s="19"/>
      <c r="G442" s="19"/>
      <c r="H442" s="20"/>
      <c r="I442" s="20"/>
      <c r="J442" s="20"/>
      <c r="K442" s="20"/>
      <c r="L442" s="20"/>
      <c r="M442" s="20"/>
      <c r="N442" s="19"/>
      <c r="O442" s="19"/>
      <c r="P442" s="20"/>
      <c r="Q442" s="21"/>
      <c r="R442" s="19"/>
    </row>
    <row r="443" spans="3:18">
      <c r="C443" s="19"/>
      <c r="D443" s="20"/>
      <c r="E443" s="19"/>
      <c r="F443" s="19"/>
      <c r="G443" s="19"/>
      <c r="H443" s="20"/>
      <c r="I443" s="20"/>
      <c r="J443" s="20"/>
      <c r="K443" s="20"/>
      <c r="L443" s="20"/>
      <c r="M443" s="20"/>
      <c r="N443" s="19"/>
      <c r="O443" s="19"/>
      <c r="P443" s="20"/>
      <c r="Q443" s="21"/>
      <c r="R443" s="19"/>
    </row>
    <row r="444" spans="3:18">
      <c r="C444" s="19"/>
      <c r="D444" s="20"/>
      <c r="E444" s="19"/>
      <c r="F444" s="19"/>
      <c r="G444" s="19"/>
      <c r="H444" s="20"/>
      <c r="I444" s="20"/>
      <c r="J444" s="20"/>
      <c r="K444" s="20"/>
      <c r="L444" s="20"/>
      <c r="M444" s="20"/>
      <c r="N444" s="19"/>
      <c r="O444" s="19"/>
      <c r="P444" s="20"/>
      <c r="Q444" s="21"/>
      <c r="R444" s="19"/>
    </row>
    <row r="445" spans="3:18">
      <c r="C445" s="19"/>
      <c r="D445" s="20"/>
      <c r="E445" s="19"/>
      <c r="F445" s="19"/>
      <c r="G445" s="19"/>
      <c r="H445" s="20"/>
      <c r="I445" s="20"/>
      <c r="J445" s="20"/>
      <c r="K445" s="20"/>
      <c r="L445" s="20"/>
      <c r="M445" s="20"/>
      <c r="N445" s="19"/>
      <c r="O445" s="19"/>
      <c r="P445" s="20"/>
      <c r="Q445" s="21"/>
      <c r="R445" s="19"/>
    </row>
    <row r="446" spans="3:18">
      <c r="C446" s="19"/>
      <c r="D446" s="20"/>
      <c r="E446" s="19"/>
      <c r="F446" s="19"/>
      <c r="G446" s="19"/>
      <c r="H446" s="20"/>
      <c r="I446" s="20"/>
      <c r="J446" s="20"/>
      <c r="K446" s="20"/>
      <c r="L446" s="20"/>
      <c r="M446" s="20"/>
      <c r="N446" s="19"/>
      <c r="O446" s="19"/>
      <c r="P446" s="20"/>
      <c r="Q446" s="21"/>
      <c r="R446" s="19"/>
    </row>
    <row r="447" spans="3:18">
      <c r="C447" s="19"/>
      <c r="D447" s="20"/>
      <c r="E447" s="19"/>
      <c r="F447" s="19"/>
      <c r="G447" s="19"/>
      <c r="H447" s="20"/>
      <c r="I447" s="20"/>
      <c r="J447" s="20"/>
      <c r="K447" s="20"/>
      <c r="L447" s="20"/>
      <c r="M447" s="20"/>
      <c r="N447" s="19"/>
      <c r="O447" s="19"/>
      <c r="P447" s="20"/>
      <c r="Q447" s="21"/>
      <c r="R447" s="19"/>
    </row>
    <row r="448" spans="3:18">
      <c r="C448" s="19"/>
      <c r="D448" s="20"/>
      <c r="E448" s="19"/>
      <c r="F448" s="19"/>
      <c r="G448" s="19"/>
      <c r="H448" s="20"/>
      <c r="I448" s="20"/>
      <c r="J448" s="20"/>
      <c r="K448" s="20"/>
      <c r="L448" s="20"/>
      <c r="M448" s="20"/>
      <c r="N448" s="19"/>
      <c r="O448" s="19"/>
      <c r="P448" s="20"/>
      <c r="Q448" s="21"/>
      <c r="R448" s="19"/>
    </row>
    <row r="449" spans="3:18">
      <c r="C449" s="19"/>
      <c r="D449" s="20"/>
      <c r="E449" s="19"/>
      <c r="F449" s="19"/>
      <c r="G449" s="19"/>
      <c r="H449" s="20"/>
      <c r="I449" s="20"/>
      <c r="J449" s="20"/>
      <c r="K449" s="20"/>
      <c r="L449" s="20"/>
      <c r="M449" s="20"/>
      <c r="N449" s="19"/>
      <c r="O449" s="19"/>
      <c r="P449" s="20"/>
      <c r="Q449" s="21"/>
      <c r="R449" s="19"/>
    </row>
    <row r="450" spans="3:18">
      <c r="C450" s="19"/>
      <c r="D450" s="20"/>
      <c r="E450" s="19"/>
      <c r="F450" s="19"/>
      <c r="G450" s="19"/>
      <c r="H450" s="20"/>
      <c r="I450" s="20"/>
      <c r="J450" s="20"/>
      <c r="K450" s="20"/>
      <c r="L450" s="20"/>
      <c r="M450" s="20"/>
      <c r="N450" s="19"/>
      <c r="O450" s="19"/>
      <c r="P450" s="20"/>
      <c r="Q450" s="21"/>
      <c r="R450" s="19"/>
    </row>
    <row r="451" spans="3:18">
      <c r="C451" s="19"/>
      <c r="D451" s="20"/>
      <c r="E451" s="19"/>
      <c r="F451" s="19"/>
      <c r="G451" s="19"/>
      <c r="H451" s="20"/>
      <c r="I451" s="20"/>
      <c r="J451" s="20"/>
      <c r="K451" s="20"/>
      <c r="L451" s="20"/>
      <c r="M451" s="20"/>
      <c r="N451" s="19"/>
      <c r="O451" s="19"/>
      <c r="P451" s="20"/>
      <c r="Q451" s="21"/>
      <c r="R451" s="19"/>
    </row>
    <row r="452" spans="3:18">
      <c r="C452" s="19"/>
      <c r="D452" s="20"/>
      <c r="E452" s="19"/>
      <c r="F452" s="19"/>
      <c r="G452" s="19"/>
      <c r="H452" s="20"/>
      <c r="I452" s="20"/>
      <c r="J452" s="20"/>
      <c r="K452" s="20"/>
      <c r="L452" s="20"/>
      <c r="M452" s="20"/>
      <c r="N452" s="19"/>
      <c r="O452" s="19"/>
      <c r="P452" s="20"/>
      <c r="Q452" s="21"/>
      <c r="R452" s="19"/>
    </row>
    <row r="453" spans="3:18">
      <c r="C453" s="19"/>
      <c r="D453" s="20"/>
      <c r="E453" s="19"/>
      <c r="F453" s="19"/>
      <c r="G453" s="19"/>
      <c r="H453" s="20"/>
      <c r="I453" s="20"/>
      <c r="J453" s="20"/>
      <c r="K453" s="20"/>
      <c r="L453" s="20"/>
      <c r="M453" s="20"/>
      <c r="N453" s="19"/>
      <c r="O453" s="19"/>
      <c r="P453" s="20"/>
      <c r="Q453" s="21"/>
      <c r="R453" s="19"/>
    </row>
    <row r="454" spans="3:18">
      <c r="C454" s="19"/>
      <c r="D454" s="20"/>
      <c r="E454" s="19"/>
      <c r="F454" s="19"/>
      <c r="G454" s="19"/>
      <c r="H454" s="20"/>
      <c r="I454" s="20"/>
      <c r="J454" s="20"/>
      <c r="K454" s="20"/>
      <c r="L454" s="20"/>
      <c r="M454" s="20"/>
      <c r="N454" s="19"/>
      <c r="O454" s="19"/>
      <c r="P454" s="20"/>
      <c r="Q454" s="21"/>
      <c r="R454" s="19"/>
    </row>
    <row r="455" spans="3:18">
      <c r="C455" s="19"/>
      <c r="D455" s="20"/>
      <c r="E455" s="19"/>
      <c r="F455" s="19"/>
      <c r="G455" s="19"/>
      <c r="H455" s="20"/>
      <c r="I455" s="20"/>
      <c r="J455" s="20"/>
      <c r="K455" s="20"/>
      <c r="L455" s="20"/>
      <c r="M455" s="20"/>
      <c r="N455" s="19"/>
      <c r="O455" s="19"/>
      <c r="P455" s="20"/>
      <c r="Q455" s="21"/>
      <c r="R455" s="19"/>
    </row>
    <row r="456" spans="3:18">
      <c r="C456" s="19"/>
      <c r="D456" s="20"/>
      <c r="E456" s="19"/>
      <c r="F456" s="19"/>
      <c r="G456" s="19"/>
      <c r="H456" s="20"/>
      <c r="I456" s="20"/>
      <c r="J456" s="20"/>
      <c r="K456" s="20"/>
      <c r="L456" s="20"/>
      <c r="M456" s="20"/>
      <c r="N456" s="19"/>
      <c r="O456" s="19"/>
      <c r="P456" s="20"/>
      <c r="Q456" s="21"/>
      <c r="R456" s="19"/>
    </row>
    <row r="457" spans="3:18">
      <c r="C457" s="19"/>
      <c r="D457" s="20"/>
      <c r="E457" s="19"/>
      <c r="F457" s="19"/>
      <c r="G457" s="19"/>
      <c r="H457" s="20"/>
      <c r="I457" s="20"/>
      <c r="J457" s="20"/>
      <c r="K457" s="20"/>
      <c r="L457" s="20"/>
      <c r="M457" s="20"/>
      <c r="N457" s="19"/>
      <c r="O457" s="19"/>
      <c r="P457" s="20"/>
      <c r="Q457" s="21"/>
      <c r="R457" s="19"/>
    </row>
    <row r="458" spans="3:18">
      <c r="C458" s="19"/>
      <c r="D458" s="20"/>
      <c r="E458" s="19"/>
      <c r="F458" s="19"/>
      <c r="G458" s="19"/>
      <c r="H458" s="20"/>
      <c r="I458" s="20"/>
      <c r="J458" s="20"/>
      <c r="K458" s="20"/>
      <c r="L458" s="20"/>
      <c r="M458" s="20"/>
      <c r="N458" s="19"/>
      <c r="O458" s="19"/>
      <c r="P458" s="20"/>
      <c r="Q458" s="21"/>
      <c r="R458" s="19"/>
    </row>
    <row r="459" spans="3:18">
      <c r="C459" s="19"/>
      <c r="D459" s="20"/>
      <c r="E459" s="19"/>
      <c r="F459" s="19"/>
      <c r="G459" s="19"/>
      <c r="H459" s="20"/>
      <c r="I459" s="20"/>
      <c r="J459" s="20"/>
      <c r="K459" s="20"/>
      <c r="L459" s="20"/>
      <c r="M459" s="20"/>
      <c r="N459" s="19"/>
      <c r="O459" s="19"/>
      <c r="P459" s="20"/>
      <c r="Q459" s="21"/>
      <c r="R459" s="19"/>
    </row>
    <row r="460" spans="3:18">
      <c r="C460" s="19"/>
      <c r="D460" s="20"/>
      <c r="E460" s="19"/>
      <c r="F460" s="19"/>
      <c r="G460" s="19"/>
      <c r="H460" s="20"/>
      <c r="I460" s="20"/>
      <c r="J460" s="20"/>
      <c r="K460" s="20"/>
      <c r="L460" s="20"/>
      <c r="M460" s="20"/>
      <c r="N460" s="19"/>
      <c r="O460" s="19"/>
      <c r="P460" s="20"/>
      <c r="Q460" s="21"/>
      <c r="R460" s="19"/>
    </row>
    <row r="461" spans="3:18">
      <c r="C461" s="19"/>
      <c r="D461" s="20"/>
      <c r="E461" s="19"/>
      <c r="F461" s="19"/>
      <c r="G461" s="19"/>
      <c r="H461" s="20"/>
      <c r="I461" s="20"/>
      <c r="J461" s="20"/>
      <c r="K461" s="20"/>
      <c r="L461" s="20"/>
      <c r="M461" s="20"/>
      <c r="N461" s="19"/>
      <c r="O461" s="19"/>
      <c r="P461" s="20"/>
      <c r="Q461" s="21"/>
      <c r="R461" s="19"/>
    </row>
    <row r="462" spans="3:18">
      <c r="C462" s="19"/>
      <c r="D462" s="20"/>
      <c r="E462" s="19"/>
      <c r="F462" s="19"/>
      <c r="G462" s="19"/>
      <c r="H462" s="20"/>
      <c r="I462" s="20"/>
      <c r="J462" s="20"/>
      <c r="K462" s="20"/>
      <c r="L462" s="20"/>
      <c r="M462" s="20"/>
      <c r="N462" s="19"/>
      <c r="O462" s="19"/>
      <c r="P462" s="20"/>
      <c r="Q462" s="21"/>
      <c r="R462" s="19"/>
    </row>
    <row r="463" spans="3:18">
      <c r="C463" s="19"/>
      <c r="D463" s="20"/>
      <c r="E463" s="19"/>
      <c r="F463" s="19"/>
      <c r="G463" s="19"/>
      <c r="H463" s="20"/>
      <c r="I463" s="20"/>
      <c r="J463" s="20"/>
      <c r="K463" s="20"/>
      <c r="L463" s="20"/>
      <c r="M463" s="20"/>
      <c r="N463" s="19"/>
      <c r="O463" s="19"/>
      <c r="P463" s="20"/>
      <c r="Q463" s="21"/>
      <c r="R463" s="19"/>
    </row>
    <row r="464" spans="3:18">
      <c r="C464" s="19"/>
      <c r="D464" s="20"/>
      <c r="E464" s="19"/>
      <c r="F464" s="19"/>
      <c r="G464" s="19"/>
      <c r="H464" s="20"/>
      <c r="I464" s="20"/>
      <c r="J464" s="20"/>
      <c r="K464" s="20"/>
      <c r="L464" s="20"/>
      <c r="M464" s="20"/>
      <c r="N464" s="19"/>
      <c r="O464" s="19"/>
      <c r="P464" s="20"/>
      <c r="Q464" s="21"/>
      <c r="R464" s="19"/>
    </row>
    <row r="465" spans="3:18">
      <c r="C465" s="19"/>
      <c r="D465" s="20"/>
      <c r="E465" s="19"/>
      <c r="F465" s="19"/>
      <c r="G465" s="19"/>
      <c r="H465" s="20"/>
      <c r="I465" s="20"/>
      <c r="J465" s="20"/>
      <c r="K465" s="20"/>
      <c r="L465" s="20"/>
      <c r="M465" s="20"/>
      <c r="N465" s="19"/>
      <c r="O465" s="19"/>
      <c r="P465" s="20"/>
      <c r="Q465" s="21"/>
      <c r="R465" s="19"/>
    </row>
    <row r="466" spans="3:18">
      <c r="C466" s="19"/>
      <c r="D466" s="20"/>
      <c r="E466" s="19"/>
      <c r="F466" s="19"/>
      <c r="G466" s="19"/>
      <c r="H466" s="20"/>
      <c r="I466" s="20"/>
      <c r="J466" s="20"/>
      <c r="K466" s="20"/>
      <c r="L466" s="20"/>
      <c r="M466" s="20"/>
      <c r="N466" s="19"/>
      <c r="O466" s="19"/>
      <c r="P466" s="20"/>
      <c r="Q466" s="21"/>
      <c r="R466" s="19"/>
    </row>
    <row r="467" spans="3:18">
      <c r="C467" s="19"/>
      <c r="D467" s="20"/>
      <c r="E467" s="19"/>
      <c r="F467" s="19"/>
      <c r="G467" s="19"/>
      <c r="H467" s="20"/>
      <c r="I467" s="20"/>
      <c r="J467" s="20"/>
      <c r="K467" s="20"/>
      <c r="L467" s="20"/>
      <c r="M467" s="20"/>
      <c r="N467" s="19"/>
      <c r="O467" s="19"/>
      <c r="P467" s="20"/>
      <c r="Q467" s="21"/>
      <c r="R467" s="19"/>
    </row>
    <row r="468" spans="3:18">
      <c r="C468" s="19"/>
      <c r="D468" s="20"/>
      <c r="E468" s="19"/>
      <c r="F468" s="19"/>
      <c r="G468" s="19"/>
      <c r="H468" s="20"/>
      <c r="I468" s="20"/>
      <c r="J468" s="20"/>
      <c r="K468" s="20"/>
      <c r="L468" s="20"/>
      <c r="M468" s="20"/>
      <c r="N468" s="19"/>
      <c r="O468" s="19"/>
      <c r="P468" s="20"/>
      <c r="Q468" s="21"/>
      <c r="R468" s="19"/>
    </row>
    <row r="469" spans="3:18">
      <c r="C469" s="19"/>
      <c r="D469" s="20"/>
      <c r="E469" s="19"/>
      <c r="F469" s="19"/>
      <c r="G469" s="19"/>
      <c r="H469" s="20"/>
      <c r="I469" s="20"/>
      <c r="J469" s="20"/>
      <c r="K469" s="20"/>
      <c r="L469" s="20"/>
      <c r="M469" s="20"/>
      <c r="N469" s="19"/>
      <c r="O469" s="19"/>
      <c r="P469" s="20"/>
      <c r="Q469" s="21"/>
      <c r="R469" s="19"/>
    </row>
    <row r="470" spans="3:18">
      <c r="C470" s="19"/>
      <c r="D470" s="20"/>
      <c r="E470" s="19"/>
      <c r="F470" s="19"/>
      <c r="G470" s="19"/>
      <c r="H470" s="20"/>
      <c r="I470" s="20"/>
      <c r="J470" s="20"/>
      <c r="K470" s="20"/>
      <c r="L470" s="20"/>
      <c r="M470" s="20"/>
      <c r="N470" s="19"/>
      <c r="O470" s="19"/>
      <c r="P470" s="20"/>
      <c r="Q470" s="21"/>
      <c r="R470" s="19"/>
    </row>
    <row r="471" spans="3:18">
      <c r="C471" s="19"/>
      <c r="D471" s="20"/>
      <c r="E471" s="19"/>
      <c r="F471" s="19"/>
      <c r="G471" s="19"/>
      <c r="H471" s="20"/>
      <c r="I471" s="20"/>
      <c r="J471" s="20"/>
      <c r="K471" s="20"/>
      <c r="L471" s="20"/>
      <c r="M471" s="20"/>
      <c r="N471" s="19"/>
      <c r="O471" s="19"/>
      <c r="P471" s="20"/>
      <c r="Q471" s="21"/>
      <c r="R471" s="19"/>
    </row>
    <row r="472" spans="3:18">
      <c r="C472" s="19"/>
      <c r="D472" s="20"/>
      <c r="E472" s="19"/>
      <c r="F472" s="19"/>
      <c r="G472" s="19"/>
      <c r="H472" s="20"/>
      <c r="I472" s="20"/>
      <c r="J472" s="20"/>
      <c r="K472" s="20"/>
      <c r="L472" s="20"/>
      <c r="M472" s="20"/>
      <c r="N472" s="19"/>
      <c r="O472" s="19"/>
      <c r="P472" s="20"/>
      <c r="Q472" s="21"/>
      <c r="R472" s="19"/>
    </row>
    <row r="473" spans="3:18">
      <c r="C473" s="19"/>
      <c r="D473" s="20"/>
      <c r="E473" s="19"/>
      <c r="F473" s="19"/>
      <c r="G473" s="19"/>
      <c r="H473" s="20"/>
      <c r="I473" s="20"/>
      <c r="J473" s="20"/>
      <c r="K473" s="20"/>
      <c r="L473" s="20"/>
      <c r="M473" s="20"/>
      <c r="N473" s="19"/>
      <c r="O473" s="19"/>
      <c r="P473" s="20"/>
      <c r="Q473" s="21"/>
      <c r="R473" s="19"/>
    </row>
    <row r="474" spans="3:18">
      <c r="C474" s="19"/>
      <c r="D474" s="20"/>
      <c r="E474" s="19"/>
      <c r="F474" s="19"/>
      <c r="G474" s="19"/>
      <c r="H474" s="20"/>
      <c r="I474" s="20"/>
      <c r="J474" s="20"/>
      <c r="K474" s="20"/>
      <c r="L474" s="20"/>
      <c r="M474" s="20"/>
      <c r="N474" s="19"/>
      <c r="O474" s="19"/>
      <c r="P474" s="20"/>
      <c r="Q474" s="21"/>
      <c r="R474" s="19"/>
    </row>
    <row r="475" spans="3:18">
      <c r="C475" s="19"/>
      <c r="D475" s="20"/>
      <c r="E475" s="19"/>
      <c r="F475" s="19"/>
      <c r="G475" s="19"/>
      <c r="H475" s="20"/>
      <c r="I475" s="20"/>
      <c r="J475" s="20"/>
      <c r="K475" s="20"/>
      <c r="L475" s="20"/>
      <c r="M475" s="20"/>
      <c r="N475" s="19"/>
      <c r="O475" s="19"/>
      <c r="P475" s="20"/>
      <c r="Q475" s="21"/>
      <c r="R475" s="19"/>
    </row>
    <row r="476" spans="3:18">
      <c r="C476" s="19"/>
      <c r="D476" s="20"/>
      <c r="E476" s="19"/>
      <c r="F476" s="19"/>
      <c r="G476" s="19"/>
      <c r="H476" s="20"/>
      <c r="I476" s="20"/>
      <c r="J476" s="20"/>
      <c r="K476" s="20"/>
      <c r="L476" s="20"/>
      <c r="M476" s="20"/>
      <c r="N476" s="19"/>
      <c r="O476" s="19"/>
      <c r="P476" s="20"/>
      <c r="Q476" s="21"/>
      <c r="R476" s="19"/>
    </row>
    <row r="477" spans="3:18">
      <c r="C477" s="19"/>
      <c r="D477" s="20"/>
      <c r="E477" s="19"/>
      <c r="F477" s="19"/>
      <c r="G477" s="19"/>
      <c r="H477" s="20"/>
      <c r="I477" s="20"/>
      <c r="J477" s="20"/>
      <c r="K477" s="20"/>
      <c r="L477" s="20"/>
      <c r="M477" s="20"/>
      <c r="N477" s="19"/>
      <c r="O477" s="19"/>
      <c r="P477" s="20"/>
      <c r="Q477" s="21"/>
      <c r="R477" s="19"/>
    </row>
    <row r="478" spans="3:18">
      <c r="C478" s="19"/>
      <c r="D478" s="20"/>
      <c r="E478" s="19"/>
      <c r="F478" s="19"/>
      <c r="G478" s="19"/>
      <c r="H478" s="20"/>
      <c r="I478" s="20"/>
      <c r="J478" s="20"/>
      <c r="K478" s="20"/>
      <c r="L478" s="20"/>
      <c r="M478" s="20"/>
      <c r="N478" s="19"/>
      <c r="O478" s="19"/>
      <c r="P478" s="20"/>
      <c r="Q478" s="21"/>
      <c r="R478" s="19"/>
    </row>
    <row r="479" spans="3:18">
      <c r="C479" s="19"/>
      <c r="D479" s="20"/>
      <c r="E479" s="19"/>
      <c r="F479" s="19"/>
      <c r="G479" s="19"/>
      <c r="H479" s="20"/>
      <c r="I479" s="20"/>
      <c r="J479" s="20"/>
      <c r="K479" s="20"/>
      <c r="L479" s="20"/>
      <c r="M479" s="20"/>
      <c r="N479" s="19"/>
      <c r="O479" s="19"/>
      <c r="P479" s="20"/>
      <c r="Q479" s="21"/>
      <c r="R479" s="19"/>
    </row>
    <row r="480" spans="3:18">
      <c r="C480" s="19"/>
      <c r="D480" s="20"/>
      <c r="E480" s="19"/>
      <c r="F480" s="19"/>
      <c r="G480" s="19"/>
      <c r="H480" s="20"/>
      <c r="I480" s="20"/>
      <c r="J480" s="20"/>
      <c r="K480" s="20"/>
      <c r="L480" s="20"/>
      <c r="M480" s="20"/>
      <c r="N480" s="19"/>
      <c r="O480" s="19"/>
      <c r="P480" s="20"/>
      <c r="Q480" s="21"/>
      <c r="R480" s="19"/>
    </row>
    <row r="481" spans="3:18">
      <c r="C481" s="19"/>
      <c r="D481" s="20"/>
      <c r="E481" s="19"/>
      <c r="F481" s="19"/>
      <c r="G481" s="19"/>
      <c r="H481" s="20"/>
      <c r="I481" s="20"/>
      <c r="J481" s="20"/>
      <c r="K481" s="20"/>
      <c r="L481" s="20"/>
      <c r="M481" s="20"/>
      <c r="N481" s="19"/>
      <c r="O481" s="19"/>
      <c r="P481" s="20"/>
      <c r="Q481" s="21"/>
      <c r="R481" s="19"/>
    </row>
    <row r="482" spans="3:18">
      <c r="C482" s="19"/>
      <c r="D482" s="20"/>
      <c r="E482" s="19"/>
      <c r="F482" s="19"/>
      <c r="G482" s="19"/>
      <c r="H482" s="20"/>
      <c r="I482" s="20"/>
      <c r="J482" s="20"/>
      <c r="K482" s="20"/>
      <c r="L482" s="20"/>
      <c r="M482" s="20"/>
      <c r="N482" s="19"/>
      <c r="O482" s="19"/>
      <c r="P482" s="20"/>
      <c r="Q482" s="21"/>
      <c r="R482" s="19"/>
    </row>
    <row r="483" spans="3:18">
      <c r="C483" s="19"/>
      <c r="D483" s="20"/>
      <c r="E483" s="19"/>
      <c r="F483" s="19"/>
      <c r="G483" s="19"/>
      <c r="H483" s="20"/>
      <c r="I483" s="20"/>
      <c r="J483" s="20"/>
      <c r="K483" s="20"/>
      <c r="L483" s="20"/>
      <c r="M483" s="20"/>
      <c r="N483" s="19"/>
      <c r="O483" s="19"/>
      <c r="P483" s="20"/>
      <c r="Q483" s="21"/>
      <c r="R483" s="19"/>
    </row>
    <row r="484" spans="3:18">
      <c r="C484" s="19"/>
      <c r="D484" s="20"/>
      <c r="E484" s="19"/>
      <c r="F484" s="19"/>
      <c r="G484" s="19"/>
      <c r="H484" s="20"/>
      <c r="I484" s="20"/>
      <c r="J484" s="20"/>
      <c r="K484" s="20"/>
      <c r="L484" s="20"/>
      <c r="M484" s="20"/>
      <c r="N484" s="19"/>
      <c r="O484" s="19"/>
      <c r="P484" s="20"/>
      <c r="Q484" s="21"/>
      <c r="R484" s="19"/>
    </row>
    <row r="485" spans="3:18">
      <c r="C485" s="19"/>
      <c r="D485" s="20"/>
      <c r="E485" s="19"/>
      <c r="F485" s="19"/>
      <c r="G485" s="19"/>
      <c r="H485" s="20"/>
      <c r="I485" s="20"/>
      <c r="J485" s="20"/>
      <c r="K485" s="20"/>
      <c r="L485" s="20"/>
      <c r="M485" s="20"/>
      <c r="N485" s="19"/>
      <c r="O485" s="19"/>
      <c r="P485" s="20"/>
      <c r="Q485" s="21"/>
      <c r="R485" s="19"/>
    </row>
    <row r="486" spans="3:18">
      <c r="C486" s="19"/>
      <c r="D486" s="20"/>
      <c r="E486" s="19"/>
      <c r="F486" s="19"/>
      <c r="G486" s="19"/>
      <c r="H486" s="20"/>
      <c r="I486" s="20"/>
      <c r="J486" s="20"/>
      <c r="K486" s="20"/>
      <c r="L486" s="20"/>
      <c r="M486" s="20"/>
      <c r="N486" s="19"/>
      <c r="O486" s="19"/>
      <c r="P486" s="20"/>
      <c r="Q486" s="21"/>
      <c r="R486" s="19"/>
    </row>
    <row r="487" spans="3:18">
      <c r="C487" s="19"/>
      <c r="D487" s="20"/>
      <c r="E487" s="19"/>
      <c r="F487" s="19"/>
      <c r="G487" s="19"/>
      <c r="H487" s="20"/>
      <c r="I487" s="20"/>
      <c r="J487" s="20"/>
      <c r="K487" s="20"/>
      <c r="L487" s="20"/>
      <c r="M487" s="20"/>
      <c r="N487" s="19"/>
      <c r="O487" s="19"/>
      <c r="P487" s="20"/>
      <c r="Q487" s="21"/>
      <c r="R487" s="19"/>
    </row>
    <row r="488" spans="3:18">
      <c r="C488" s="19"/>
      <c r="D488" s="20"/>
      <c r="E488" s="19"/>
      <c r="F488" s="19"/>
      <c r="G488" s="19"/>
      <c r="H488" s="20"/>
      <c r="I488" s="20"/>
      <c r="J488" s="20"/>
      <c r="K488" s="20"/>
      <c r="L488" s="20"/>
      <c r="M488" s="20"/>
      <c r="N488" s="19"/>
      <c r="O488" s="19"/>
      <c r="P488" s="20"/>
      <c r="Q488" s="21"/>
      <c r="R488" s="19"/>
    </row>
    <row r="489" spans="3:18">
      <c r="C489" s="19"/>
      <c r="D489" s="20"/>
      <c r="E489" s="19"/>
      <c r="F489" s="19"/>
      <c r="G489" s="19"/>
      <c r="H489" s="20"/>
      <c r="I489" s="20"/>
      <c r="J489" s="20"/>
      <c r="K489" s="20"/>
      <c r="L489" s="20"/>
      <c r="M489" s="20"/>
      <c r="N489" s="19"/>
      <c r="O489" s="19"/>
      <c r="P489" s="20"/>
      <c r="Q489" s="21"/>
      <c r="R489" s="19"/>
    </row>
    <row r="490" spans="3:18">
      <c r="C490" s="19"/>
      <c r="D490" s="20"/>
      <c r="E490" s="19"/>
      <c r="F490" s="19"/>
      <c r="G490" s="19"/>
      <c r="H490" s="20"/>
      <c r="I490" s="20"/>
      <c r="J490" s="20"/>
      <c r="K490" s="20"/>
      <c r="L490" s="20"/>
      <c r="M490" s="20"/>
      <c r="N490" s="19"/>
      <c r="O490" s="19"/>
      <c r="P490" s="20"/>
      <c r="Q490" s="21"/>
      <c r="R490" s="19"/>
    </row>
    <row r="491" spans="3:18">
      <c r="C491" s="19"/>
      <c r="D491" s="20"/>
      <c r="E491" s="19"/>
      <c r="F491" s="19"/>
      <c r="G491" s="19"/>
      <c r="H491" s="20"/>
      <c r="I491" s="20"/>
      <c r="J491" s="20"/>
      <c r="K491" s="20"/>
      <c r="L491" s="20"/>
      <c r="M491" s="20"/>
      <c r="N491" s="19"/>
      <c r="O491" s="19"/>
      <c r="P491" s="20"/>
      <c r="Q491" s="21"/>
      <c r="R491" s="19"/>
    </row>
    <row r="492" spans="3:18">
      <c r="C492" s="19"/>
      <c r="D492" s="20"/>
      <c r="E492" s="19"/>
      <c r="F492" s="19"/>
      <c r="G492" s="19"/>
      <c r="H492" s="20"/>
      <c r="I492" s="20"/>
      <c r="J492" s="20"/>
      <c r="K492" s="20"/>
      <c r="L492" s="20"/>
      <c r="M492" s="20"/>
      <c r="N492" s="19"/>
      <c r="O492" s="19"/>
      <c r="P492" s="20"/>
      <c r="Q492" s="21"/>
      <c r="R492" s="19"/>
    </row>
    <row r="493" spans="3:18">
      <c r="C493" s="19"/>
      <c r="D493" s="20"/>
      <c r="E493" s="19"/>
      <c r="F493" s="19"/>
      <c r="G493" s="19"/>
      <c r="H493" s="20"/>
      <c r="I493" s="20"/>
      <c r="J493" s="20"/>
      <c r="K493" s="20"/>
      <c r="L493" s="20"/>
      <c r="M493" s="20"/>
      <c r="N493" s="19"/>
      <c r="O493" s="19"/>
      <c r="P493" s="20"/>
      <c r="Q493" s="21"/>
      <c r="R493" s="19"/>
    </row>
    <row r="494" spans="3:18">
      <c r="C494" s="19"/>
      <c r="D494" s="20"/>
      <c r="E494" s="19"/>
      <c r="F494" s="19"/>
      <c r="G494" s="19"/>
      <c r="H494" s="20"/>
      <c r="I494" s="20"/>
      <c r="J494" s="20"/>
      <c r="K494" s="20"/>
      <c r="L494" s="20"/>
      <c r="M494" s="20"/>
      <c r="N494" s="19"/>
      <c r="O494" s="19"/>
      <c r="P494" s="20"/>
      <c r="Q494" s="21"/>
      <c r="R494" s="19"/>
    </row>
    <row r="495" spans="3:18">
      <c r="C495" s="19"/>
      <c r="D495" s="20"/>
      <c r="E495" s="19"/>
      <c r="F495" s="19"/>
      <c r="G495" s="19"/>
      <c r="H495" s="20"/>
      <c r="I495" s="20"/>
      <c r="J495" s="20"/>
      <c r="K495" s="20"/>
      <c r="L495" s="20"/>
      <c r="M495" s="20"/>
      <c r="N495" s="19"/>
      <c r="O495" s="19"/>
      <c r="P495" s="20"/>
      <c r="Q495" s="21"/>
      <c r="R495" s="19"/>
    </row>
    <row r="496" spans="3:18">
      <c r="C496" s="19"/>
      <c r="D496" s="20"/>
      <c r="E496" s="19"/>
      <c r="F496" s="19"/>
      <c r="G496" s="19"/>
      <c r="H496" s="20"/>
      <c r="I496" s="20"/>
      <c r="J496" s="20"/>
      <c r="K496" s="20"/>
      <c r="L496" s="20"/>
      <c r="M496" s="20"/>
      <c r="N496" s="19"/>
      <c r="O496" s="19"/>
      <c r="P496" s="20"/>
      <c r="Q496" s="21"/>
      <c r="R496" s="19"/>
    </row>
    <row r="497" spans="3:18">
      <c r="C497" s="19"/>
      <c r="D497" s="20"/>
      <c r="E497" s="19"/>
      <c r="F497" s="19"/>
      <c r="G497" s="19"/>
      <c r="H497" s="20"/>
      <c r="I497" s="20"/>
      <c r="J497" s="20"/>
      <c r="K497" s="20"/>
      <c r="L497" s="20"/>
      <c r="M497" s="20"/>
      <c r="N497" s="19"/>
      <c r="O497" s="19"/>
      <c r="P497" s="20"/>
      <c r="Q497" s="21"/>
      <c r="R497" s="19"/>
    </row>
    <row r="498" spans="3:18">
      <c r="C498" s="19"/>
      <c r="D498" s="20"/>
      <c r="E498" s="19"/>
      <c r="F498" s="19"/>
      <c r="G498" s="19"/>
      <c r="H498" s="20"/>
      <c r="I498" s="20"/>
      <c r="J498" s="20"/>
      <c r="K498" s="20"/>
      <c r="L498" s="20"/>
      <c r="M498" s="20"/>
      <c r="N498" s="19"/>
      <c r="O498" s="19"/>
      <c r="P498" s="20"/>
      <c r="Q498" s="21"/>
      <c r="R498" s="19"/>
    </row>
    <row r="499" spans="3:18">
      <c r="C499" s="19"/>
      <c r="D499" s="20"/>
      <c r="E499" s="19"/>
      <c r="F499" s="19"/>
      <c r="G499" s="19"/>
      <c r="H499" s="20"/>
      <c r="I499" s="20"/>
      <c r="J499" s="20"/>
      <c r="K499" s="20"/>
      <c r="L499" s="20"/>
      <c r="M499" s="20"/>
      <c r="N499" s="19"/>
      <c r="O499" s="19"/>
      <c r="P499" s="20"/>
      <c r="Q499" s="21"/>
      <c r="R499" s="19"/>
    </row>
    <row r="500" spans="3:18">
      <c r="C500" s="19"/>
      <c r="D500" s="20"/>
      <c r="E500" s="19"/>
      <c r="F500" s="19"/>
      <c r="G500" s="19"/>
      <c r="H500" s="20"/>
      <c r="I500" s="20"/>
      <c r="J500" s="20"/>
      <c r="K500" s="20"/>
      <c r="L500" s="20"/>
      <c r="M500" s="20"/>
      <c r="N500" s="19"/>
      <c r="O500" s="19"/>
      <c r="P500" s="20"/>
      <c r="Q500" s="21"/>
      <c r="R500" s="19"/>
    </row>
    <row r="501" spans="3:18">
      <c r="C501" s="19"/>
      <c r="D501" s="20"/>
      <c r="E501" s="19"/>
      <c r="F501" s="19"/>
      <c r="G501" s="19"/>
      <c r="H501" s="20"/>
      <c r="I501" s="20"/>
      <c r="J501" s="20"/>
      <c r="K501" s="20"/>
      <c r="L501" s="20"/>
      <c r="M501" s="20"/>
      <c r="N501" s="19"/>
      <c r="O501" s="19"/>
      <c r="P501" s="20"/>
      <c r="Q501" s="21"/>
      <c r="R501" s="19"/>
    </row>
    <row r="502" spans="3:18">
      <c r="C502" s="19"/>
      <c r="D502" s="20"/>
      <c r="E502" s="19"/>
      <c r="F502" s="19"/>
      <c r="G502" s="19"/>
      <c r="H502" s="20"/>
      <c r="I502" s="20"/>
      <c r="J502" s="20"/>
      <c r="K502" s="20"/>
      <c r="L502" s="20"/>
      <c r="M502" s="20"/>
      <c r="N502" s="19"/>
      <c r="O502" s="19"/>
      <c r="P502" s="20"/>
      <c r="Q502" s="21"/>
      <c r="R502" s="19"/>
    </row>
    <row r="503" spans="3:18">
      <c r="C503" s="19"/>
      <c r="D503" s="20"/>
      <c r="E503" s="19"/>
      <c r="F503" s="19"/>
      <c r="G503" s="19"/>
      <c r="H503" s="20"/>
      <c r="I503" s="20"/>
      <c r="J503" s="20"/>
      <c r="K503" s="20"/>
      <c r="L503" s="20"/>
      <c r="M503" s="20"/>
      <c r="N503" s="19"/>
      <c r="O503" s="19"/>
      <c r="P503" s="20"/>
      <c r="Q503" s="21"/>
      <c r="R503" s="19"/>
    </row>
    <row r="504" spans="3:18">
      <c r="C504" s="19"/>
      <c r="D504" s="20"/>
      <c r="E504" s="19"/>
      <c r="F504" s="19"/>
      <c r="G504" s="19"/>
      <c r="H504" s="20"/>
      <c r="I504" s="20"/>
      <c r="J504" s="20"/>
      <c r="K504" s="20"/>
      <c r="L504" s="20"/>
      <c r="M504" s="20"/>
      <c r="N504" s="19"/>
      <c r="O504" s="19"/>
      <c r="P504" s="20"/>
      <c r="Q504" s="21"/>
      <c r="R504" s="19"/>
    </row>
    <row r="505" spans="3:18">
      <c r="C505" s="19"/>
      <c r="D505" s="20"/>
      <c r="E505" s="19"/>
      <c r="F505" s="19"/>
      <c r="G505" s="19"/>
      <c r="H505" s="20"/>
      <c r="I505" s="20"/>
      <c r="J505" s="20"/>
      <c r="K505" s="20"/>
      <c r="L505" s="20"/>
      <c r="M505" s="20"/>
      <c r="N505" s="19"/>
      <c r="O505" s="19"/>
      <c r="P505" s="20"/>
      <c r="Q505" s="21"/>
      <c r="R505" s="19"/>
    </row>
    <row r="506" spans="3:18">
      <c r="C506" s="19"/>
      <c r="D506" s="20"/>
      <c r="E506" s="19"/>
      <c r="F506" s="19"/>
      <c r="G506" s="19"/>
      <c r="H506" s="20"/>
      <c r="I506" s="20"/>
      <c r="J506" s="20"/>
      <c r="K506" s="20"/>
      <c r="L506" s="20"/>
      <c r="M506" s="20"/>
      <c r="N506" s="19"/>
      <c r="O506" s="19"/>
      <c r="P506" s="20"/>
      <c r="Q506" s="21"/>
      <c r="R506" s="19"/>
    </row>
    <row r="507" spans="3:18">
      <c r="C507" s="19"/>
      <c r="D507" s="20"/>
      <c r="E507" s="19"/>
      <c r="F507" s="19"/>
      <c r="G507" s="19"/>
      <c r="H507" s="20"/>
      <c r="I507" s="20"/>
      <c r="J507" s="20"/>
      <c r="K507" s="20"/>
      <c r="L507" s="20"/>
      <c r="M507" s="20"/>
      <c r="N507" s="19"/>
      <c r="O507" s="19"/>
      <c r="P507" s="20"/>
      <c r="Q507" s="21"/>
      <c r="R507" s="19"/>
    </row>
    <row r="508" spans="3:18">
      <c r="C508" s="19"/>
      <c r="D508" s="20"/>
      <c r="E508" s="19"/>
      <c r="F508" s="19"/>
      <c r="G508" s="19"/>
      <c r="H508" s="20"/>
      <c r="I508" s="20"/>
      <c r="J508" s="20"/>
      <c r="K508" s="20"/>
      <c r="L508" s="20"/>
      <c r="M508" s="20"/>
      <c r="N508" s="19"/>
      <c r="O508" s="19"/>
      <c r="P508" s="20"/>
      <c r="Q508" s="21"/>
      <c r="R508" s="19"/>
    </row>
    <row r="509" spans="3:18">
      <c r="C509" s="19"/>
      <c r="D509" s="20"/>
      <c r="E509" s="19"/>
      <c r="F509" s="19"/>
      <c r="G509" s="19"/>
      <c r="H509" s="20"/>
      <c r="I509" s="20"/>
      <c r="J509" s="20"/>
      <c r="K509" s="20"/>
      <c r="L509" s="20"/>
      <c r="M509" s="20"/>
      <c r="N509" s="19"/>
      <c r="O509" s="19"/>
      <c r="P509" s="20"/>
      <c r="Q509" s="21"/>
      <c r="R509" s="19"/>
    </row>
    <row r="510" spans="3:18">
      <c r="C510" s="19"/>
      <c r="D510" s="20"/>
      <c r="E510" s="19"/>
      <c r="F510" s="19"/>
      <c r="G510" s="19"/>
      <c r="H510" s="20"/>
      <c r="I510" s="20"/>
      <c r="J510" s="20"/>
      <c r="K510" s="20"/>
      <c r="L510" s="20"/>
      <c r="M510" s="20"/>
      <c r="N510" s="19"/>
      <c r="O510" s="19"/>
      <c r="P510" s="20"/>
      <c r="Q510" s="21"/>
      <c r="R510" s="19"/>
    </row>
    <row r="511" spans="3:18">
      <c r="C511" s="19"/>
      <c r="D511" s="20"/>
      <c r="E511" s="19"/>
      <c r="F511" s="19"/>
      <c r="G511" s="19"/>
      <c r="H511" s="20"/>
      <c r="I511" s="20"/>
      <c r="J511" s="20"/>
      <c r="K511" s="20"/>
      <c r="L511" s="20"/>
      <c r="M511" s="20"/>
      <c r="N511" s="19"/>
      <c r="O511" s="19"/>
      <c r="P511" s="20"/>
      <c r="Q511" s="21"/>
      <c r="R511" s="19"/>
    </row>
    <row r="512" spans="3:18">
      <c r="C512" s="19"/>
      <c r="D512" s="20"/>
      <c r="E512" s="19"/>
      <c r="F512" s="19"/>
      <c r="G512" s="19"/>
      <c r="H512" s="20"/>
      <c r="I512" s="20"/>
      <c r="J512" s="20"/>
      <c r="K512" s="20"/>
      <c r="L512" s="20"/>
      <c r="M512" s="20"/>
      <c r="N512" s="19"/>
      <c r="O512" s="19"/>
      <c r="P512" s="20"/>
      <c r="Q512" s="21"/>
      <c r="R512" s="19"/>
    </row>
    <row r="513" spans="3:18">
      <c r="C513" s="19"/>
      <c r="D513" s="20"/>
      <c r="E513" s="19"/>
      <c r="F513" s="19"/>
      <c r="G513" s="19"/>
      <c r="H513" s="20"/>
      <c r="I513" s="20"/>
      <c r="J513" s="20"/>
      <c r="K513" s="20"/>
      <c r="L513" s="20"/>
      <c r="M513" s="20"/>
      <c r="N513" s="19"/>
      <c r="O513" s="19"/>
      <c r="P513" s="20"/>
      <c r="Q513" s="21"/>
      <c r="R513" s="19"/>
    </row>
    <row r="514" spans="3:18">
      <c r="C514" s="19"/>
      <c r="D514" s="20"/>
      <c r="E514" s="19"/>
      <c r="F514" s="19"/>
      <c r="G514" s="19"/>
      <c r="H514" s="20"/>
      <c r="I514" s="20"/>
      <c r="J514" s="20"/>
      <c r="K514" s="20"/>
      <c r="L514" s="20"/>
      <c r="M514" s="20"/>
      <c r="N514" s="19"/>
      <c r="O514" s="19"/>
      <c r="P514" s="20"/>
      <c r="Q514" s="21"/>
      <c r="R514" s="19"/>
    </row>
    <row r="515" spans="3:18">
      <c r="C515" s="19"/>
      <c r="D515" s="20"/>
      <c r="E515" s="19"/>
      <c r="F515" s="19"/>
      <c r="G515" s="19"/>
      <c r="H515" s="20"/>
      <c r="I515" s="20"/>
      <c r="J515" s="20"/>
      <c r="K515" s="20"/>
      <c r="L515" s="20"/>
      <c r="M515" s="20"/>
      <c r="N515" s="19"/>
      <c r="O515" s="19"/>
      <c r="P515" s="20"/>
      <c r="Q515" s="21"/>
      <c r="R515" s="19"/>
    </row>
    <row r="516" spans="3:18">
      <c r="C516" s="19"/>
      <c r="D516" s="20"/>
      <c r="E516" s="19"/>
      <c r="F516" s="19"/>
      <c r="G516" s="19"/>
      <c r="H516" s="20"/>
      <c r="I516" s="20"/>
      <c r="J516" s="20"/>
      <c r="K516" s="20"/>
      <c r="L516" s="20"/>
      <c r="M516" s="20"/>
      <c r="N516" s="19"/>
      <c r="O516" s="19"/>
      <c r="P516" s="20"/>
      <c r="Q516" s="21"/>
      <c r="R516" s="19"/>
    </row>
    <row r="517" spans="3:18">
      <c r="C517" s="19"/>
      <c r="D517" s="20"/>
      <c r="E517" s="19"/>
      <c r="F517" s="19"/>
      <c r="G517" s="19"/>
      <c r="H517" s="20"/>
      <c r="I517" s="20"/>
      <c r="J517" s="20"/>
      <c r="K517" s="20"/>
      <c r="L517" s="20"/>
      <c r="M517" s="20"/>
      <c r="N517" s="19"/>
      <c r="O517" s="19"/>
      <c r="P517" s="20"/>
      <c r="Q517" s="21"/>
      <c r="R517" s="19"/>
    </row>
    <row r="518" spans="3:18">
      <c r="C518" s="19"/>
      <c r="D518" s="20"/>
      <c r="E518" s="19"/>
      <c r="F518" s="19"/>
      <c r="G518" s="19"/>
      <c r="H518" s="20"/>
      <c r="I518" s="20"/>
      <c r="J518" s="20"/>
      <c r="K518" s="20"/>
      <c r="L518" s="20"/>
      <c r="M518" s="20"/>
      <c r="N518" s="19"/>
      <c r="O518" s="19"/>
      <c r="P518" s="20"/>
      <c r="Q518" s="21"/>
      <c r="R518" s="19"/>
    </row>
    <row r="519" spans="3:18">
      <c r="C519" s="19"/>
      <c r="D519" s="20"/>
      <c r="E519" s="19"/>
      <c r="F519" s="19"/>
      <c r="G519" s="19"/>
      <c r="H519" s="20"/>
      <c r="I519" s="20"/>
      <c r="J519" s="20"/>
      <c r="K519" s="20"/>
      <c r="L519" s="20"/>
      <c r="M519" s="20"/>
      <c r="N519" s="19"/>
      <c r="O519" s="19"/>
      <c r="P519" s="20"/>
      <c r="Q519" s="21"/>
      <c r="R519" s="19"/>
    </row>
    <row r="520" spans="3:18">
      <c r="C520" s="19"/>
      <c r="D520" s="20"/>
      <c r="E520" s="19"/>
      <c r="F520" s="19"/>
      <c r="G520" s="19"/>
      <c r="H520" s="20"/>
      <c r="I520" s="20"/>
      <c r="J520" s="20"/>
      <c r="K520" s="20"/>
      <c r="L520" s="20"/>
      <c r="M520" s="20"/>
      <c r="N520" s="19"/>
      <c r="O520" s="19"/>
      <c r="P520" s="20"/>
      <c r="Q520" s="21"/>
      <c r="R520" s="19"/>
    </row>
    <row r="521" spans="3:18">
      <c r="C521" s="19"/>
      <c r="D521" s="20"/>
      <c r="E521" s="19"/>
      <c r="F521" s="19"/>
      <c r="G521" s="19"/>
      <c r="H521" s="20"/>
      <c r="I521" s="20"/>
      <c r="J521" s="20"/>
      <c r="K521" s="20"/>
      <c r="L521" s="20"/>
      <c r="M521" s="20"/>
      <c r="N521" s="19"/>
      <c r="O521" s="19"/>
      <c r="P521" s="20"/>
      <c r="Q521" s="21"/>
      <c r="R521" s="19"/>
    </row>
    <row r="522" spans="3:18">
      <c r="C522" s="19"/>
      <c r="D522" s="20"/>
      <c r="E522" s="19"/>
      <c r="F522" s="19"/>
      <c r="G522" s="19"/>
      <c r="H522" s="20"/>
      <c r="I522" s="20"/>
      <c r="J522" s="20"/>
      <c r="K522" s="20"/>
      <c r="L522" s="20"/>
      <c r="M522" s="20"/>
      <c r="N522" s="19"/>
      <c r="O522" s="19"/>
      <c r="P522" s="20"/>
      <c r="Q522" s="21"/>
      <c r="R522" s="19"/>
    </row>
    <row r="523" spans="3:18">
      <c r="C523" s="19"/>
      <c r="D523" s="20"/>
      <c r="E523" s="19"/>
      <c r="F523" s="19"/>
      <c r="G523" s="19"/>
      <c r="H523" s="20"/>
      <c r="I523" s="20"/>
      <c r="J523" s="20"/>
      <c r="K523" s="20"/>
      <c r="L523" s="20"/>
      <c r="M523" s="20"/>
      <c r="N523" s="19"/>
      <c r="O523" s="19"/>
      <c r="P523" s="20"/>
      <c r="Q523" s="21"/>
      <c r="R523" s="19"/>
    </row>
    <row r="524" spans="3:18">
      <c r="C524" s="19"/>
      <c r="D524" s="20"/>
      <c r="E524" s="19"/>
      <c r="F524" s="19"/>
      <c r="G524" s="19"/>
      <c r="H524" s="20"/>
      <c r="I524" s="20"/>
      <c r="J524" s="20"/>
      <c r="K524" s="20"/>
      <c r="L524" s="20"/>
      <c r="M524" s="20"/>
      <c r="N524" s="19"/>
      <c r="O524" s="19"/>
      <c r="P524" s="20"/>
      <c r="Q524" s="21"/>
      <c r="R524" s="19"/>
    </row>
    <row r="525" spans="3:18">
      <c r="C525" s="19"/>
      <c r="D525" s="20"/>
      <c r="E525" s="19"/>
      <c r="F525" s="19"/>
      <c r="G525" s="19"/>
      <c r="H525" s="20"/>
      <c r="I525" s="20"/>
      <c r="J525" s="20"/>
      <c r="K525" s="20"/>
      <c r="L525" s="20"/>
      <c r="M525" s="20"/>
      <c r="N525" s="19"/>
      <c r="O525" s="19"/>
      <c r="P525" s="20"/>
      <c r="Q525" s="21"/>
      <c r="R525" s="19"/>
    </row>
    <row r="526" spans="3:18">
      <c r="C526" s="19"/>
      <c r="D526" s="20"/>
      <c r="E526" s="19"/>
      <c r="F526" s="19"/>
      <c r="G526" s="19"/>
      <c r="H526" s="20"/>
      <c r="I526" s="20"/>
      <c r="J526" s="20"/>
      <c r="K526" s="20"/>
      <c r="L526" s="20"/>
      <c r="M526" s="20"/>
      <c r="N526" s="19"/>
      <c r="O526" s="19"/>
      <c r="P526" s="20"/>
      <c r="Q526" s="21"/>
      <c r="R526" s="19"/>
    </row>
    <row r="527" spans="3:18">
      <c r="C527" s="19"/>
      <c r="D527" s="20"/>
      <c r="E527" s="19"/>
      <c r="F527" s="19"/>
      <c r="G527" s="19"/>
      <c r="H527" s="20"/>
      <c r="I527" s="20"/>
      <c r="J527" s="20"/>
      <c r="K527" s="20"/>
      <c r="L527" s="20"/>
      <c r="M527" s="20"/>
      <c r="N527" s="19"/>
      <c r="O527" s="19"/>
      <c r="P527" s="20"/>
      <c r="Q527" s="21"/>
      <c r="R527" s="19"/>
    </row>
    <row r="528" spans="3:18">
      <c r="C528" s="19"/>
      <c r="D528" s="20"/>
      <c r="E528" s="19"/>
      <c r="F528" s="19"/>
      <c r="G528" s="19"/>
      <c r="H528" s="20"/>
      <c r="I528" s="20"/>
      <c r="J528" s="20"/>
      <c r="K528" s="20"/>
      <c r="L528" s="20"/>
      <c r="M528" s="20"/>
      <c r="N528" s="19"/>
      <c r="O528" s="19"/>
      <c r="P528" s="20"/>
      <c r="Q528" s="21"/>
      <c r="R528" s="19"/>
    </row>
    <row r="529" spans="3:18">
      <c r="C529" s="19"/>
      <c r="D529" s="20"/>
      <c r="E529" s="19"/>
      <c r="F529" s="19"/>
      <c r="G529" s="19"/>
      <c r="H529" s="20"/>
      <c r="I529" s="20"/>
      <c r="J529" s="20"/>
      <c r="K529" s="20"/>
      <c r="L529" s="20"/>
      <c r="M529" s="20"/>
      <c r="N529" s="19"/>
      <c r="O529" s="19"/>
      <c r="P529" s="20"/>
      <c r="Q529" s="21"/>
      <c r="R529" s="19"/>
    </row>
    <row r="530" spans="3:18">
      <c r="C530" s="19"/>
      <c r="D530" s="20"/>
      <c r="E530" s="19"/>
      <c r="F530" s="19"/>
      <c r="G530" s="19"/>
      <c r="H530" s="20"/>
      <c r="I530" s="20"/>
      <c r="J530" s="20"/>
      <c r="K530" s="20"/>
      <c r="L530" s="20"/>
      <c r="M530" s="20"/>
      <c r="N530" s="19"/>
      <c r="O530" s="19"/>
      <c r="P530" s="20"/>
      <c r="Q530" s="21"/>
      <c r="R530" s="19"/>
    </row>
    <row r="531" spans="3:18">
      <c r="C531" s="19"/>
      <c r="D531" s="20"/>
      <c r="E531" s="19"/>
      <c r="F531" s="19"/>
      <c r="G531" s="19"/>
      <c r="H531" s="20"/>
      <c r="I531" s="20"/>
      <c r="J531" s="20"/>
      <c r="K531" s="20"/>
      <c r="L531" s="20"/>
      <c r="M531" s="20"/>
      <c r="N531" s="19"/>
      <c r="O531" s="19"/>
      <c r="P531" s="20"/>
      <c r="Q531" s="21"/>
      <c r="R531" s="19"/>
    </row>
    <row r="532" spans="3:18">
      <c r="C532" s="19"/>
      <c r="D532" s="20"/>
      <c r="E532" s="19"/>
      <c r="F532" s="19"/>
      <c r="G532" s="19"/>
      <c r="H532" s="20"/>
      <c r="I532" s="20"/>
      <c r="J532" s="20"/>
      <c r="K532" s="20"/>
      <c r="L532" s="20"/>
      <c r="M532" s="20"/>
      <c r="N532" s="19"/>
      <c r="O532" s="19"/>
      <c r="P532" s="20"/>
      <c r="Q532" s="21"/>
      <c r="R532" s="19"/>
    </row>
    <row r="533" spans="3:18">
      <c r="C533" s="19"/>
      <c r="D533" s="20"/>
      <c r="E533" s="19"/>
      <c r="F533" s="19"/>
      <c r="G533" s="19"/>
      <c r="H533" s="20"/>
      <c r="I533" s="20"/>
      <c r="J533" s="20"/>
      <c r="K533" s="20"/>
      <c r="L533" s="20"/>
      <c r="M533" s="20"/>
      <c r="N533" s="19"/>
      <c r="O533" s="19"/>
      <c r="P533" s="20"/>
      <c r="Q533" s="21"/>
      <c r="R533" s="19"/>
    </row>
    <row r="534" spans="3:18">
      <c r="C534" s="19"/>
      <c r="D534" s="20"/>
      <c r="E534" s="19"/>
      <c r="F534" s="19"/>
      <c r="G534" s="19"/>
      <c r="H534" s="20"/>
      <c r="I534" s="20"/>
      <c r="J534" s="20"/>
      <c r="K534" s="20"/>
      <c r="L534" s="20"/>
      <c r="M534" s="20"/>
      <c r="N534" s="19"/>
      <c r="O534" s="19"/>
      <c r="P534" s="20"/>
      <c r="Q534" s="21"/>
      <c r="R534" s="19"/>
    </row>
    <row r="535" spans="3:18">
      <c r="C535" s="19"/>
      <c r="D535" s="20"/>
      <c r="E535" s="19"/>
      <c r="F535" s="19"/>
      <c r="G535" s="19"/>
      <c r="H535" s="20"/>
      <c r="I535" s="20"/>
      <c r="J535" s="20"/>
      <c r="K535" s="20"/>
      <c r="L535" s="20"/>
      <c r="M535" s="20"/>
      <c r="N535" s="19"/>
      <c r="O535" s="19"/>
      <c r="P535" s="20"/>
      <c r="Q535" s="21"/>
      <c r="R535" s="19"/>
    </row>
    <row r="536" spans="3:18">
      <c r="C536" s="19"/>
      <c r="D536" s="20"/>
      <c r="E536" s="19"/>
      <c r="F536" s="19"/>
      <c r="G536" s="19"/>
      <c r="H536" s="20"/>
      <c r="I536" s="20"/>
      <c r="J536" s="20"/>
      <c r="K536" s="20"/>
      <c r="L536" s="20"/>
      <c r="M536" s="20"/>
      <c r="N536" s="19"/>
      <c r="O536" s="19"/>
      <c r="P536" s="20"/>
      <c r="Q536" s="21"/>
      <c r="R536" s="19"/>
    </row>
    <row r="537" spans="3:18">
      <c r="C537" s="19"/>
      <c r="D537" s="20"/>
      <c r="E537" s="19"/>
      <c r="F537" s="19"/>
      <c r="G537" s="19"/>
      <c r="H537" s="20"/>
      <c r="I537" s="20"/>
      <c r="J537" s="20"/>
      <c r="K537" s="20"/>
      <c r="L537" s="20"/>
      <c r="M537" s="20"/>
      <c r="N537" s="19"/>
      <c r="O537" s="19"/>
      <c r="P537" s="20"/>
      <c r="Q537" s="21"/>
      <c r="R537" s="19"/>
    </row>
    <row r="538" spans="3:18">
      <c r="C538" s="19"/>
      <c r="D538" s="20"/>
      <c r="E538" s="19"/>
      <c r="F538" s="19"/>
      <c r="G538" s="19"/>
      <c r="H538" s="20"/>
      <c r="I538" s="20"/>
      <c r="J538" s="20"/>
      <c r="K538" s="20"/>
      <c r="L538" s="20"/>
      <c r="M538" s="20"/>
      <c r="N538" s="19"/>
      <c r="O538" s="19"/>
      <c r="P538" s="20"/>
      <c r="Q538" s="21"/>
      <c r="R538" s="19"/>
    </row>
    <row r="539" spans="3:18">
      <c r="C539" s="19"/>
      <c r="D539" s="20"/>
      <c r="E539" s="19"/>
      <c r="F539" s="19"/>
      <c r="G539" s="19"/>
      <c r="H539" s="20"/>
      <c r="I539" s="20"/>
      <c r="J539" s="20"/>
      <c r="K539" s="20"/>
      <c r="L539" s="20"/>
      <c r="M539" s="20"/>
      <c r="N539" s="19"/>
      <c r="O539" s="19"/>
      <c r="P539" s="20"/>
      <c r="Q539" s="21"/>
      <c r="R539" s="19"/>
    </row>
    <row r="540" spans="3:18">
      <c r="C540" s="19"/>
      <c r="D540" s="20"/>
      <c r="E540" s="19"/>
      <c r="F540" s="19"/>
      <c r="G540" s="19"/>
      <c r="H540" s="20"/>
      <c r="I540" s="20"/>
      <c r="J540" s="20"/>
      <c r="K540" s="20"/>
      <c r="L540" s="20"/>
      <c r="M540" s="20"/>
      <c r="N540" s="19"/>
      <c r="O540" s="19"/>
      <c r="P540" s="20"/>
      <c r="Q540" s="21"/>
      <c r="R540" s="19"/>
    </row>
    <row r="541" spans="3:18">
      <c r="C541" s="19"/>
      <c r="D541" s="20"/>
      <c r="E541" s="19"/>
      <c r="F541" s="19"/>
      <c r="G541" s="19"/>
      <c r="H541" s="20"/>
      <c r="I541" s="20"/>
      <c r="J541" s="20"/>
      <c r="K541" s="20"/>
      <c r="L541" s="20"/>
      <c r="M541" s="20"/>
      <c r="N541" s="19"/>
      <c r="O541" s="19"/>
      <c r="P541" s="20"/>
      <c r="Q541" s="21"/>
      <c r="R541" s="19"/>
    </row>
    <row r="542" spans="3:18">
      <c r="C542" s="19"/>
      <c r="D542" s="20"/>
      <c r="E542" s="19"/>
      <c r="F542" s="19"/>
      <c r="G542" s="19"/>
      <c r="H542" s="20"/>
      <c r="I542" s="20"/>
      <c r="J542" s="20"/>
      <c r="K542" s="20"/>
      <c r="L542" s="20"/>
      <c r="M542" s="20"/>
      <c r="N542" s="19"/>
      <c r="O542" s="19"/>
      <c r="P542" s="20"/>
      <c r="Q542" s="21"/>
      <c r="R542" s="19"/>
    </row>
    <row r="543" spans="3:18">
      <c r="C543" s="19"/>
      <c r="D543" s="20"/>
      <c r="E543" s="19"/>
      <c r="F543" s="19"/>
      <c r="G543" s="19"/>
      <c r="H543" s="20"/>
      <c r="I543" s="20"/>
      <c r="J543" s="20"/>
      <c r="K543" s="20"/>
      <c r="L543" s="20"/>
      <c r="M543" s="20"/>
      <c r="N543" s="19"/>
      <c r="O543" s="19"/>
      <c r="P543" s="20"/>
      <c r="Q543" s="21"/>
      <c r="R543" s="19"/>
    </row>
    <row r="544" spans="3:18">
      <c r="C544" s="19"/>
      <c r="D544" s="20"/>
      <c r="E544" s="19"/>
      <c r="F544" s="19"/>
      <c r="G544" s="19"/>
      <c r="H544" s="20"/>
      <c r="I544" s="20"/>
      <c r="J544" s="20"/>
      <c r="K544" s="20"/>
      <c r="L544" s="20"/>
      <c r="M544" s="20"/>
      <c r="N544" s="19"/>
      <c r="O544" s="19"/>
      <c r="P544" s="20"/>
      <c r="Q544" s="21"/>
      <c r="R544" s="19"/>
    </row>
    <row r="545" spans="3:18">
      <c r="C545" s="19"/>
      <c r="D545" s="20"/>
      <c r="E545" s="19"/>
      <c r="F545" s="19"/>
      <c r="G545" s="19"/>
      <c r="H545" s="20"/>
      <c r="I545" s="20"/>
      <c r="J545" s="20"/>
      <c r="K545" s="20"/>
      <c r="L545" s="20"/>
      <c r="M545" s="20"/>
      <c r="N545" s="19"/>
      <c r="O545" s="19"/>
      <c r="P545" s="20"/>
      <c r="Q545" s="21"/>
      <c r="R545" s="19"/>
    </row>
    <row r="546" spans="3:18">
      <c r="C546" s="19"/>
      <c r="D546" s="20"/>
      <c r="E546" s="19"/>
      <c r="F546" s="19"/>
      <c r="G546" s="19"/>
      <c r="H546" s="20"/>
      <c r="I546" s="20"/>
      <c r="J546" s="20"/>
      <c r="K546" s="20"/>
      <c r="L546" s="20"/>
      <c r="M546" s="20"/>
      <c r="N546" s="19"/>
      <c r="O546" s="19"/>
      <c r="P546" s="20"/>
      <c r="Q546" s="21"/>
      <c r="R546" s="19"/>
    </row>
    <row r="547" spans="3:18">
      <c r="C547" s="19"/>
      <c r="D547" s="20"/>
      <c r="E547" s="19"/>
      <c r="F547" s="19"/>
      <c r="G547" s="19"/>
      <c r="H547" s="20"/>
      <c r="I547" s="20"/>
      <c r="J547" s="20"/>
      <c r="K547" s="20"/>
      <c r="L547" s="20"/>
      <c r="M547" s="20"/>
      <c r="N547" s="19"/>
      <c r="O547" s="19"/>
      <c r="P547" s="20"/>
      <c r="Q547" s="21"/>
      <c r="R547" s="19"/>
    </row>
    <row r="548" spans="3:18">
      <c r="C548" s="19"/>
      <c r="D548" s="20"/>
      <c r="E548" s="19"/>
      <c r="F548" s="19"/>
      <c r="G548" s="19"/>
      <c r="H548" s="20"/>
      <c r="I548" s="20"/>
      <c r="J548" s="20"/>
      <c r="K548" s="20"/>
      <c r="L548" s="20"/>
      <c r="M548" s="20"/>
      <c r="N548" s="19"/>
      <c r="O548" s="19"/>
      <c r="P548" s="20"/>
      <c r="Q548" s="21"/>
      <c r="R548" s="19"/>
    </row>
    <row r="549" spans="3:18">
      <c r="C549" s="19"/>
      <c r="D549" s="20"/>
      <c r="E549" s="19"/>
      <c r="F549" s="19"/>
      <c r="G549" s="19"/>
      <c r="H549" s="20"/>
      <c r="I549" s="20"/>
      <c r="J549" s="20"/>
      <c r="K549" s="20"/>
      <c r="L549" s="20"/>
      <c r="M549" s="20"/>
      <c r="N549" s="19"/>
      <c r="O549" s="19"/>
      <c r="P549" s="20"/>
      <c r="Q549" s="21"/>
      <c r="R549" s="19"/>
    </row>
    <row r="550" spans="3:18">
      <c r="C550" s="19"/>
      <c r="D550" s="20"/>
      <c r="E550" s="19"/>
      <c r="F550" s="19"/>
      <c r="G550" s="19"/>
      <c r="H550" s="20"/>
      <c r="I550" s="20"/>
      <c r="J550" s="20"/>
      <c r="K550" s="20"/>
      <c r="L550" s="20"/>
      <c r="M550" s="20"/>
      <c r="N550" s="19"/>
      <c r="O550" s="19"/>
      <c r="P550" s="20"/>
      <c r="Q550" s="21"/>
      <c r="R550" s="19"/>
    </row>
    <row r="551" spans="3:18">
      <c r="C551" s="19"/>
      <c r="D551" s="20"/>
      <c r="E551" s="19"/>
      <c r="F551" s="19"/>
      <c r="G551" s="19"/>
      <c r="H551" s="20"/>
      <c r="I551" s="20"/>
      <c r="J551" s="20"/>
      <c r="K551" s="20"/>
      <c r="L551" s="20"/>
      <c r="M551" s="20"/>
      <c r="N551" s="19"/>
      <c r="O551" s="19"/>
      <c r="P551" s="20"/>
      <c r="Q551" s="21"/>
      <c r="R551" s="19"/>
    </row>
    <row r="552" spans="3:18">
      <c r="C552" s="19"/>
      <c r="D552" s="20"/>
      <c r="E552" s="19"/>
      <c r="F552" s="19"/>
      <c r="G552" s="19"/>
      <c r="H552" s="20"/>
      <c r="I552" s="20"/>
      <c r="J552" s="20"/>
      <c r="K552" s="20"/>
      <c r="L552" s="20"/>
      <c r="M552" s="20"/>
      <c r="N552" s="19"/>
      <c r="O552" s="19"/>
      <c r="P552" s="20"/>
      <c r="Q552" s="21"/>
      <c r="R552" s="19"/>
    </row>
    <row r="553" spans="3:18">
      <c r="C553" s="19"/>
      <c r="D553" s="20"/>
      <c r="E553" s="19"/>
      <c r="F553" s="19"/>
      <c r="G553" s="19"/>
      <c r="H553" s="20"/>
      <c r="I553" s="20"/>
      <c r="J553" s="20"/>
      <c r="K553" s="20"/>
      <c r="L553" s="20"/>
      <c r="M553" s="20"/>
      <c r="N553" s="19"/>
      <c r="O553" s="19"/>
      <c r="P553" s="20"/>
      <c r="Q553" s="21"/>
      <c r="R553" s="19"/>
    </row>
    <row r="554" spans="3:18">
      <c r="C554" s="19"/>
      <c r="D554" s="20"/>
      <c r="E554" s="19"/>
      <c r="F554" s="19"/>
      <c r="G554" s="19"/>
      <c r="H554" s="20"/>
      <c r="I554" s="20"/>
      <c r="J554" s="20"/>
      <c r="K554" s="20"/>
      <c r="L554" s="20"/>
      <c r="M554" s="20"/>
      <c r="N554" s="19"/>
      <c r="O554" s="19"/>
      <c r="P554" s="20"/>
      <c r="Q554" s="21"/>
      <c r="R554" s="19"/>
    </row>
    <row r="555" spans="3:18">
      <c r="C555" s="19"/>
      <c r="D555" s="20"/>
      <c r="E555" s="19"/>
      <c r="F555" s="19"/>
      <c r="G555" s="19"/>
      <c r="H555" s="20"/>
      <c r="I555" s="20"/>
      <c r="J555" s="20"/>
      <c r="K555" s="20"/>
      <c r="L555" s="20"/>
      <c r="M555" s="20"/>
      <c r="N555" s="19"/>
      <c r="O555" s="19"/>
      <c r="P555" s="20"/>
      <c r="Q555" s="21"/>
      <c r="R555" s="19"/>
    </row>
    <row r="556" spans="3:18">
      <c r="C556" s="19"/>
      <c r="D556" s="20"/>
      <c r="E556" s="19"/>
      <c r="F556" s="19"/>
      <c r="G556" s="19"/>
      <c r="H556" s="20"/>
      <c r="I556" s="20"/>
      <c r="J556" s="20"/>
      <c r="K556" s="20"/>
      <c r="L556" s="20"/>
      <c r="M556" s="20"/>
      <c r="N556" s="19"/>
      <c r="O556" s="19"/>
      <c r="P556" s="20"/>
      <c r="Q556" s="21"/>
      <c r="R556" s="19"/>
    </row>
    <row r="557" spans="3:18">
      <c r="C557" s="19"/>
      <c r="D557" s="20"/>
      <c r="E557" s="19"/>
      <c r="F557" s="19"/>
      <c r="G557" s="19"/>
      <c r="H557" s="20"/>
      <c r="I557" s="20"/>
      <c r="J557" s="20"/>
      <c r="K557" s="20"/>
      <c r="L557" s="20"/>
      <c r="M557" s="20"/>
      <c r="N557" s="19"/>
      <c r="O557" s="19"/>
      <c r="P557" s="20"/>
      <c r="Q557" s="21"/>
      <c r="R557" s="19"/>
    </row>
    <row r="558" spans="3:18">
      <c r="C558" s="19"/>
      <c r="D558" s="20"/>
      <c r="E558" s="19"/>
      <c r="F558" s="19"/>
      <c r="G558" s="19"/>
      <c r="H558" s="20"/>
      <c r="I558" s="20"/>
      <c r="J558" s="20"/>
      <c r="K558" s="20"/>
      <c r="L558" s="20"/>
      <c r="M558" s="20"/>
      <c r="N558" s="19"/>
      <c r="O558" s="19"/>
      <c r="P558" s="20"/>
      <c r="Q558" s="21"/>
      <c r="R558" s="19"/>
    </row>
    <row r="559" spans="3:18">
      <c r="C559" s="19"/>
      <c r="D559" s="20"/>
      <c r="E559" s="19"/>
      <c r="F559" s="19"/>
      <c r="G559" s="19"/>
      <c r="H559" s="20"/>
      <c r="I559" s="20"/>
      <c r="J559" s="20"/>
      <c r="K559" s="20"/>
      <c r="L559" s="20"/>
      <c r="M559" s="20"/>
      <c r="N559" s="19"/>
      <c r="O559" s="19"/>
      <c r="P559" s="20"/>
      <c r="Q559" s="21"/>
      <c r="R559" s="19"/>
    </row>
    <row r="560" spans="3:18">
      <c r="C560" s="19"/>
      <c r="D560" s="20"/>
      <c r="E560" s="19"/>
      <c r="F560" s="19"/>
      <c r="G560" s="19"/>
      <c r="H560" s="20"/>
      <c r="I560" s="20"/>
      <c r="J560" s="20"/>
      <c r="K560" s="20"/>
      <c r="L560" s="20"/>
      <c r="M560" s="20"/>
      <c r="N560" s="19"/>
      <c r="O560" s="19"/>
      <c r="P560" s="20"/>
      <c r="Q560" s="21"/>
      <c r="R560" s="19"/>
    </row>
    <row r="561" spans="3:18">
      <c r="C561" s="19"/>
      <c r="D561" s="20"/>
      <c r="E561" s="19"/>
      <c r="F561" s="19"/>
      <c r="G561" s="19"/>
      <c r="H561" s="20"/>
      <c r="I561" s="20"/>
      <c r="J561" s="20"/>
      <c r="K561" s="20"/>
      <c r="L561" s="20"/>
      <c r="M561" s="20"/>
      <c r="N561" s="19"/>
      <c r="O561" s="19"/>
      <c r="P561" s="20"/>
      <c r="Q561" s="21"/>
      <c r="R561" s="19"/>
    </row>
    <row r="562" spans="3:18">
      <c r="C562" s="19"/>
      <c r="D562" s="20"/>
      <c r="E562" s="19"/>
      <c r="F562" s="19"/>
      <c r="G562" s="19"/>
      <c r="H562" s="20"/>
      <c r="I562" s="20"/>
      <c r="J562" s="20"/>
      <c r="K562" s="20"/>
      <c r="L562" s="20"/>
      <c r="M562" s="20"/>
      <c r="N562" s="19"/>
      <c r="O562" s="19"/>
      <c r="P562" s="20"/>
      <c r="Q562" s="21"/>
      <c r="R562" s="19"/>
    </row>
    <row r="563" spans="3:18">
      <c r="C563" s="19"/>
      <c r="D563" s="20"/>
      <c r="E563" s="19"/>
      <c r="F563" s="19"/>
      <c r="G563" s="19"/>
      <c r="H563" s="20"/>
      <c r="I563" s="20"/>
      <c r="J563" s="20"/>
      <c r="K563" s="20"/>
      <c r="L563" s="20"/>
      <c r="M563" s="20"/>
      <c r="N563" s="19"/>
      <c r="O563" s="19"/>
      <c r="P563" s="20"/>
      <c r="Q563" s="21"/>
      <c r="R563" s="19"/>
    </row>
    <row r="564" spans="3:18">
      <c r="C564" s="19"/>
      <c r="D564" s="20"/>
      <c r="E564" s="19"/>
      <c r="F564" s="19"/>
      <c r="G564" s="19"/>
      <c r="H564" s="20"/>
      <c r="I564" s="20"/>
      <c r="J564" s="20"/>
      <c r="K564" s="20"/>
      <c r="L564" s="20"/>
      <c r="M564" s="20"/>
      <c r="N564" s="19"/>
      <c r="O564" s="19"/>
      <c r="P564" s="20"/>
      <c r="Q564" s="21"/>
      <c r="R564" s="19"/>
    </row>
    <row r="565" spans="3:18">
      <c r="C565" s="19"/>
      <c r="D565" s="20"/>
      <c r="E565" s="19"/>
      <c r="F565" s="19"/>
      <c r="G565" s="19"/>
      <c r="H565" s="20"/>
      <c r="I565" s="20"/>
      <c r="J565" s="20"/>
      <c r="K565" s="20"/>
      <c r="L565" s="20"/>
      <c r="M565" s="20"/>
      <c r="N565" s="19"/>
      <c r="O565" s="19"/>
      <c r="P565" s="20"/>
      <c r="Q565" s="21"/>
      <c r="R565" s="19"/>
    </row>
    <row r="566" spans="3:18">
      <c r="C566" s="19"/>
      <c r="D566" s="20"/>
      <c r="E566" s="19"/>
      <c r="F566" s="19"/>
      <c r="G566" s="19"/>
      <c r="H566" s="20"/>
      <c r="I566" s="20"/>
      <c r="J566" s="20"/>
      <c r="K566" s="20"/>
      <c r="L566" s="20"/>
      <c r="M566" s="20"/>
      <c r="N566" s="19"/>
      <c r="O566" s="19"/>
      <c r="P566" s="20"/>
      <c r="Q566" s="21"/>
      <c r="R566" s="19"/>
    </row>
    <row r="567" spans="3:18">
      <c r="C567" s="19"/>
      <c r="D567" s="20"/>
      <c r="E567" s="19"/>
      <c r="F567" s="19"/>
      <c r="G567" s="19"/>
      <c r="H567" s="20"/>
      <c r="I567" s="20"/>
      <c r="J567" s="20"/>
      <c r="K567" s="20"/>
      <c r="L567" s="20"/>
      <c r="M567" s="20"/>
      <c r="N567" s="19"/>
      <c r="O567" s="19"/>
      <c r="P567" s="20"/>
      <c r="Q567" s="21"/>
      <c r="R567" s="19"/>
    </row>
    <row r="568" spans="3:18">
      <c r="C568" s="19"/>
      <c r="D568" s="20"/>
      <c r="E568" s="19"/>
      <c r="F568" s="19"/>
      <c r="G568" s="19"/>
      <c r="H568" s="20"/>
      <c r="I568" s="20"/>
      <c r="J568" s="20"/>
      <c r="K568" s="20"/>
      <c r="L568" s="20"/>
      <c r="M568" s="20"/>
      <c r="N568" s="19"/>
      <c r="O568" s="19"/>
      <c r="P568" s="20"/>
      <c r="Q568" s="21"/>
      <c r="R568" s="19"/>
    </row>
    <row r="569" spans="3:18">
      <c r="C569" s="19"/>
      <c r="D569" s="20"/>
      <c r="E569" s="19"/>
      <c r="F569" s="19"/>
      <c r="G569" s="19"/>
      <c r="H569" s="20"/>
      <c r="I569" s="20"/>
      <c r="J569" s="20"/>
      <c r="K569" s="20"/>
      <c r="L569" s="20"/>
      <c r="M569" s="20"/>
      <c r="N569" s="19"/>
      <c r="O569" s="19"/>
      <c r="P569" s="20"/>
      <c r="Q569" s="21"/>
      <c r="R569" s="19"/>
    </row>
    <row r="570" spans="3:18">
      <c r="C570" s="19"/>
      <c r="D570" s="20"/>
      <c r="E570" s="19"/>
      <c r="F570" s="19"/>
      <c r="G570" s="19"/>
      <c r="H570" s="20"/>
      <c r="I570" s="20"/>
      <c r="J570" s="20"/>
      <c r="K570" s="20"/>
      <c r="L570" s="20"/>
      <c r="M570" s="20"/>
      <c r="N570" s="19"/>
      <c r="O570" s="19"/>
      <c r="P570" s="20"/>
      <c r="Q570" s="21"/>
      <c r="R570" s="19"/>
    </row>
    <row r="571" spans="3:18">
      <c r="C571" s="19"/>
      <c r="D571" s="20"/>
      <c r="E571" s="19"/>
      <c r="F571" s="19"/>
      <c r="G571" s="19"/>
      <c r="H571" s="20"/>
      <c r="I571" s="20"/>
      <c r="J571" s="20"/>
      <c r="K571" s="20"/>
      <c r="L571" s="20"/>
      <c r="M571" s="20"/>
      <c r="N571" s="19"/>
      <c r="O571" s="19"/>
      <c r="P571" s="20"/>
      <c r="Q571" s="21"/>
      <c r="R571" s="19"/>
    </row>
    <row r="572" spans="3:18">
      <c r="C572" s="19"/>
      <c r="D572" s="20"/>
      <c r="E572" s="19"/>
      <c r="F572" s="19"/>
      <c r="G572" s="19"/>
      <c r="H572" s="20"/>
      <c r="I572" s="20"/>
      <c r="J572" s="20"/>
      <c r="K572" s="20"/>
      <c r="L572" s="20"/>
      <c r="M572" s="20"/>
      <c r="N572" s="19"/>
      <c r="O572" s="19"/>
      <c r="P572" s="20"/>
      <c r="Q572" s="21"/>
      <c r="R572" s="19"/>
    </row>
    <row r="573" spans="3:18">
      <c r="C573" s="19"/>
      <c r="D573" s="20"/>
      <c r="E573" s="19"/>
      <c r="F573" s="19"/>
      <c r="G573" s="19"/>
      <c r="H573" s="20"/>
      <c r="I573" s="20"/>
      <c r="J573" s="20"/>
      <c r="K573" s="20"/>
      <c r="L573" s="20"/>
      <c r="M573" s="20"/>
      <c r="N573" s="19"/>
      <c r="O573" s="19"/>
      <c r="P573" s="20"/>
      <c r="Q573" s="21"/>
      <c r="R573" s="19"/>
    </row>
    <row r="574" spans="3:18">
      <c r="C574" s="19"/>
      <c r="D574" s="20"/>
      <c r="E574" s="19"/>
      <c r="F574" s="19"/>
      <c r="G574" s="19"/>
      <c r="H574" s="20"/>
      <c r="I574" s="20"/>
      <c r="J574" s="20"/>
      <c r="K574" s="20"/>
      <c r="L574" s="20"/>
      <c r="M574" s="20"/>
      <c r="N574" s="19"/>
      <c r="O574" s="19"/>
      <c r="P574" s="20"/>
      <c r="Q574" s="21"/>
      <c r="R574" s="19"/>
    </row>
    <row r="575" spans="3:18">
      <c r="C575" s="19"/>
      <c r="D575" s="20"/>
      <c r="E575" s="19"/>
      <c r="F575" s="19"/>
      <c r="G575" s="19"/>
      <c r="H575" s="20"/>
      <c r="I575" s="20"/>
      <c r="J575" s="20"/>
      <c r="K575" s="20"/>
      <c r="L575" s="20"/>
      <c r="M575" s="20"/>
      <c r="N575" s="19"/>
      <c r="O575" s="19"/>
      <c r="P575" s="20"/>
      <c r="Q575" s="21"/>
      <c r="R575" s="19"/>
    </row>
    <row r="576" spans="3:18">
      <c r="C576" s="19"/>
      <c r="D576" s="20"/>
      <c r="E576" s="19"/>
      <c r="F576" s="19"/>
      <c r="G576" s="19"/>
      <c r="H576" s="20"/>
      <c r="I576" s="20"/>
      <c r="J576" s="20"/>
      <c r="K576" s="20"/>
      <c r="L576" s="20"/>
      <c r="M576" s="20"/>
      <c r="N576" s="19"/>
      <c r="O576" s="19"/>
      <c r="P576" s="20"/>
      <c r="Q576" s="21"/>
      <c r="R576" s="19"/>
    </row>
    <row r="577" spans="3:18">
      <c r="C577" s="19"/>
      <c r="D577" s="20"/>
      <c r="E577" s="19"/>
      <c r="F577" s="19"/>
      <c r="G577" s="19"/>
      <c r="H577" s="20"/>
      <c r="I577" s="20"/>
      <c r="J577" s="20"/>
      <c r="K577" s="20"/>
      <c r="L577" s="20"/>
      <c r="M577" s="20"/>
      <c r="N577" s="19"/>
      <c r="O577" s="19"/>
      <c r="P577" s="20"/>
      <c r="Q577" s="21"/>
      <c r="R577" s="19"/>
    </row>
    <row r="578" spans="3:18">
      <c r="C578" s="19"/>
      <c r="D578" s="20"/>
      <c r="E578" s="19"/>
      <c r="F578" s="19"/>
      <c r="G578" s="19"/>
      <c r="H578" s="20"/>
      <c r="I578" s="20"/>
      <c r="J578" s="20"/>
      <c r="K578" s="20"/>
      <c r="L578" s="20"/>
      <c r="M578" s="20"/>
      <c r="N578" s="19"/>
      <c r="O578" s="19"/>
      <c r="P578" s="20"/>
      <c r="Q578" s="21"/>
      <c r="R578" s="19"/>
    </row>
    <row r="579" spans="3:18">
      <c r="C579" s="19"/>
      <c r="D579" s="20"/>
      <c r="E579" s="19"/>
      <c r="F579" s="19"/>
      <c r="G579" s="19"/>
      <c r="H579" s="20"/>
      <c r="I579" s="20"/>
      <c r="J579" s="20"/>
      <c r="K579" s="20"/>
      <c r="L579" s="20"/>
      <c r="M579" s="20"/>
      <c r="N579" s="19"/>
      <c r="O579" s="19"/>
      <c r="P579" s="20"/>
      <c r="Q579" s="21"/>
      <c r="R579" s="19"/>
    </row>
    <row r="580" spans="3:18">
      <c r="C580" s="19"/>
      <c r="D580" s="20"/>
      <c r="E580" s="19"/>
      <c r="F580" s="19"/>
      <c r="G580" s="19"/>
      <c r="H580" s="20"/>
      <c r="I580" s="20"/>
      <c r="J580" s="20"/>
      <c r="K580" s="20"/>
      <c r="L580" s="20"/>
      <c r="M580" s="20"/>
      <c r="N580" s="19"/>
      <c r="O580" s="19"/>
      <c r="P580" s="20"/>
      <c r="Q580" s="21"/>
      <c r="R580" s="19"/>
    </row>
    <row r="581" spans="3:18">
      <c r="C581" s="19"/>
      <c r="D581" s="20"/>
      <c r="E581" s="19"/>
      <c r="F581" s="19"/>
      <c r="G581" s="19"/>
      <c r="H581" s="20"/>
      <c r="I581" s="20"/>
      <c r="J581" s="20"/>
      <c r="K581" s="20"/>
      <c r="L581" s="20"/>
      <c r="M581" s="20"/>
      <c r="N581" s="19"/>
      <c r="O581" s="19"/>
      <c r="P581" s="20"/>
      <c r="Q581" s="21"/>
      <c r="R581" s="19"/>
    </row>
    <row r="582" spans="3:18">
      <c r="C582" s="19"/>
      <c r="D582" s="20"/>
      <c r="E582" s="19"/>
      <c r="F582" s="19"/>
      <c r="G582" s="19"/>
      <c r="H582" s="20"/>
      <c r="I582" s="20"/>
      <c r="J582" s="20"/>
      <c r="K582" s="20"/>
      <c r="L582" s="20"/>
      <c r="M582" s="20"/>
      <c r="N582" s="19"/>
      <c r="O582" s="19"/>
      <c r="P582" s="20"/>
      <c r="Q582" s="21"/>
      <c r="R582" s="19"/>
    </row>
    <row r="583" spans="3:18">
      <c r="C583" s="19"/>
      <c r="D583" s="20"/>
      <c r="E583" s="19"/>
      <c r="F583" s="19"/>
      <c r="G583" s="19"/>
      <c r="H583" s="20"/>
      <c r="I583" s="20"/>
      <c r="J583" s="20"/>
      <c r="K583" s="20"/>
      <c r="L583" s="20"/>
      <c r="M583" s="20"/>
      <c r="N583" s="19"/>
      <c r="O583" s="19"/>
      <c r="P583" s="20"/>
      <c r="Q583" s="21"/>
      <c r="R583" s="19"/>
    </row>
    <row r="584" spans="3:18">
      <c r="C584" s="19"/>
      <c r="D584" s="20"/>
      <c r="E584" s="19"/>
      <c r="F584" s="19"/>
      <c r="G584" s="19"/>
      <c r="H584" s="20"/>
      <c r="I584" s="20"/>
      <c r="J584" s="20"/>
      <c r="K584" s="20"/>
      <c r="L584" s="20"/>
      <c r="M584" s="20"/>
      <c r="N584" s="19"/>
      <c r="O584" s="19"/>
      <c r="P584" s="20"/>
      <c r="Q584" s="21"/>
      <c r="R584" s="19"/>
    </row>
    <row r="585" spans="3:18">
      <c r="C585" s="19"/>
      <c r="D585" s="20"/>
      <c r="E585" s="19"/>
      <c r="F585" s="19"/>
      <c r="G585" s="19"/>
      <c r="H585" s="20"/>
      <c r="I585" s="20"/>
      <c r="J585" s="20"/>
      <c r="K585" s="20"/>
      <c r="L585" s="20"/>
      <c r="M585" s="20"/>
      <c r="N585" s="19"/>
      <c r="O585" s="19"/>
      <c r="P585" s="20"/>
      <c r="Q585" s="21"/>
      <c r="R585" s="19"/>
    </row>
    <row r="586" spans="3:18">
      <c r="C586" s="19"/>
      <c r="D586" s="20"/>
      <c r="E586" s="19"/>
      <c r="F586" s="19"/>
      <c r="G586" s="19"/>
      <c r="H586" s="20"/>
      <c r="I586" s="20"/>
      <c r="J586" s="20"/>
      <c r="K586" s="20"/>
      <c r="L586" s="20"/>
      <c r="M586" s="20"/>
      <c r="N586" s="19"/>
      <c r="O586" s="19"/>
      <c r="P586" s="20"/>
      <c r="Q586" s="21"/>
      <c r="R586" s="19"/>
    </row>
    <row r="587" spans="3:18">
      <c r="C587" s="19"/>
      <c r="D587" s="20"/>
      <c r="E587" s="19"/>
      <c r="F587" s="19"/>
      <c r="G587" s="19"/>
      <c r="H587" s="20"/>
      <c r="I587" s="20"/>
      <c r="J587" s="20"/>
      <c r="K587" s="20"/>
      <c r="L587" s="20"/>
      <c r="M587" s="20"/>
      <c r="N587" s="19"/>
      <c r="O587" s="19"/>
      <c r="P587" s="20"/>
      <c r="Q587" s="21"/>
      <c r="R587" s="19"/>
    </row>
    <row r="588" spans="3:18">
      <c r="C588" s="19"/>
      <c r="D588" s="20"/>
      <c r="E588" s="19"/>
      <c r="F588" s="19"/>
      <c r="G588" s="19"/>
      <c r="H588" s="20"/>
      <c r="I588" s="20"/>
      <c r="J588" s="20"/>
      <c r="K588" s="20"/>
      <c r="L588" s="20"/>
      <c r="M588" s="20"/>
      <c r="N588" s="19"/>
      <c r="O588" s="19"/>
      <c r="P588" s="20"/>
      <c r="Q588" s="21"/>
      <c r="R588" s="19"/>
    </row>
    <row r="589" spans="3:18">
      <c r="C589" s="19"/>
      <c r="D589" s="20"/>
      <c r="E589" s="19"/>
      <c r="F589" s="19"/>
      <c r="G589" s="19"/>
      <c r="H589" s="20"/>
      <c r="I589" s="20"/>
      <c r="J589" s="20"/>
      <c r="K589" s="20"/>
      <c r="L589" s="20"/>
      <c r="M589" s="20"/>
      <c r="N589" s="19"/>
      <c r="O589" s="19"/>
      <c r="P589" s="20"/>
      <c r="Q589" s="21"/>
      <c r="R589" s="19"/>
    </row>
    <row r="590" spans="3:18">
      <c r="C590" s="19"/>
      <c r="D590" s="20"/>
      <c r="E590" s="19"/>
      <c r="F590" s="19"/>
      <c r="G590" s="19"/>
      <c r="H590" s="20"/>
      <c r="I590" s="20"/>
      <c r="J590" s="20"/>
      <c r="K590" s="20"/>
      <c r="L590" s="20"/>
      <c r="M590" s="20"/>
      <c r="N590" s="19"/>
      <c r="O590" s="19"/>
      <c r="P590" s="20"/>
      <c r="Q590" s="21"/>
      <c r="R590" s="19"/>
    </row>
    <row r="591" spans="3:18">
      <c r="C591" s="19"/>
      <c r="D591" s="20"/>
      <c r="E591" s="19"/>
      <c r="F591" s="19"/>
      <c r="G591" s="19"/>
      <c r="H591" s="20"/>
      <c r="I591" s="20"/>
      <c r="J591" s="20"/>
      <c r="K591" s="20"/>
      <c r="L591" s="20"/>
      <c r="M591" s="20"/>
      <c r="N591" s="19"/>
      <c r="O591" s="19"/>
      <c r="P591" s="20"/>
      <c r="Q591" s="21"/>
      <c r="R591" s="19"/>
    </row>
    <row r="592" spans="3:18">
      <c r="C592" s="19"/>
      <c r="D592" s="20"/>
      <c r="E592" s="19"/>
      <c r="F592" s="19"/>
      <c r="G592" s="19"/>
      <c r="H592" s="20"/>
      <c r="I592" s="20"/>
      <c r="J592" s="20"/>
      <c r="K592" s="20"/>
      <c r="L592" s="20"/>
      <c r="M592" s="20"/>
      <c r="N592" s="19"/>
      <c r="O592" s="19"/>
      <c r="P592" s="20"/>
      <c r="Q592" s="21"/>
      <c r="R592" s="19"/>
    </row>
    <row r="593" spans="3:18">
      <c r="C593" s="19"/>
      <c r="D593" s="20"/>
      <c r="E593" s="19"/>
      <c r="F593" s="19"/>
      <c r="G593" s="19"/>
      <c r="H593" s="20"/>
      <c r="I593" s="20"/>
      <c r="J593" s="20"/>
      <c r="K593" s="20"/>
      <c r="L593" s="20"/>
      <c r="M593" s="20"/>
      <c r="N593" s="19"/>
      <c r="O593" s="19"/>
      <c r="P593" s="20"/>
      <c r="Q593" s="21"/>
      <c r="R593" s="19"/>
    </row>
    <row r="594" spans="3:18">
      <c r="C594" s="19"/>
      <c r="D594" s="20"/>
      <c r="E594" s="19"/>
      <c r="F594" s="19"/>
      <c r="G594" s="19"/>
      <c r="H594" s="20"/>
      <c r="I594" s="20"/>
      <c r="J594" s="20"/>
      <c r="K594" s="20"/>
      <c r="L594" s="20"/>
      <c r="M594" s="20"/>
      <c r="N594" s="19"/>
      <c r="O594" s="19"/>
      <c r="P594" s="20"/>
      <c r="Q594" s="21"/>
      <c r="R594" s="19"/>
    </row>
    <row r="595" spans="3:18">
      <c r="C595" s="19"/>
      <c r="D595" s="20"/>
      <c r="E595" s="19"/>
      <c r="F595" s="19"/>
      <c r="G595" s="19"/>
      <c r="H595" s="20"/>
      <c r="I595" s="20"/>
      <c r="J595" s="20"/>
      <c r="K595" s="20"/>
      <c r="L595" s="20"/>
      <c r="M595" s="20"/>
      <c r="N595" s="19"/>
      <c r="O595" s="19"/>
      <c r="P595" s="20"/>
      <c r="Q595" s="21"/>
      <c r="R595" s="19"/>
    </row>
    <row r="596" spans="3:18">
      <c r="C596" s="19"/>
      <c r="D596" s="20"/>
      <c r="E596" s="19"/>
      <c r="F596" s="19"/>
      <c r="G596" s="19"/>
      <c r="H596" s="20"/>
      <c r="I596" s="20"/>
      <c r="J596" s="20"/>
      <c r="K596" s="20"/>
      <c r="L596" s="20"/>
      <c r="M596" s="20"/>
      <c r="N596" s="19"/>
      <c r="O596" s="19"/>
      <c r="P596" s="20"/>
      <c r="Q596" s="21"/>
      <c r="R596" s="19"/>
    </row>
    <row r="597" spans="3:18">
      <c r="C597" s="19"/>
      <c r="D597" s="20"/>
      <c r="E597" s="19"/>
      <c r="F597" s="19"/>
      <c r="G597" s="19"/>
      <c r="H597" s="20"/>
      <c r="I597" s="20"/>
      <c r="J597" s="20"/>
      <c r="K597" s="20"/>
      <c r="L597" s="20"/>
      <c r="M597" s="20"/>
      <c r="N597" s="19"/>
      <c r="O597" s="19"/>
      <c r="P597" s="20"/>
      <c r="Q597" s="21"/>
      <c r="R597" s="19"/>
    </row>
    <row r="598" spans="3:18">
      <c r="C598" s="19"/>
      <c r="D598" s="20"/>
      <c r="E598" s="19"/>
      <c r="F598" s="19"/>
      <c r="G598" s="19"/>
      <c r="H598" s="20"/>
      <c r="I598" s="20"/>
      <c r="J598" s="20"/>
      <c r="K598" s="20"/>
      <c r="L598" s="20"/>
      <c r="M598" s="20"/>
      <c r="N598" s="19"/>
      <c r="O598" s="19"/>
      <c r="P598" s="20"/>
      <c r="Q598" s="21"/>
      <c r="R598" s="19"/>
    </row>
    <row r="599" spans="3:18">
      <c r="C599" s="19"/>
      <c r="D599" s="20"/>
      <c r="E599" s="19"/>
      <c r="F599" s="19"/>
      <c r="G599" s="19"/>
      <c r="H599" s="20"/>
      <c r="I599" s="20"/>
      <c r="J599" s="20"/>
      <c r="K599" s="20"/>
      <c r="L599" s="20"/>
      <c r="M599" s="20"/>
      <c r="N599" s="19"/>
      <c r="O599" s="19"/>
      <c r="P599" s="20"/>
      <c r="Q599" s="21"/>
      <c r="R599" s="19"/>
    </row>
    <row r="600" spans="3:18">
      <c r="C600" s="19"/>
      <c r="D600" s="20"/>
      <c r="E600" s="19"/>
      <c r="F600" s="19"/>
      <c r="G600" s="19"/>
      <c r="H600" s="20"/>
      <c r="I600" s="20"/>
      <c r="J600" s="20"/>
      <c r="K600" s="20"/>
      <c r="L600" s="20"/>
      <c r="M600" s="20"/>
      <c r="N600" s="19"/>
      <c r="O600" s="19"/>
      <c r="P600" s="20"/>
      <c r="Q600" s="21"/>
      <c r="R600" s="19"/>
    </row>
    <row r="601" spans="3:18">
      <c r="C601" s="19"/>
      <c r="D601" s="20"/>
      <c r="E601" s="19"/>
      <c r="F601" s="19"/>
      <c r="G601" s="19"/>
      <c r="H601" s="20"/>
      <c r="I601" s="20"/>
      <c r="J601" s="20"/>
      <c r="K601" s="20"/>
      <c r="L601" s="20"/>
      <c r="M601" s="20"/>
      <c r="N601" s="19"/>
      <c r="O601" s="19"/>
      <c r="P601" s="20"/>
      <c r="Q601" s="21"/>
      <c r="R601" s="19"/>
    </row>
    <row r="602" spans="3:18">
      <c r="C602" s="19"/>
      <c r="D602" s="20"/>
      <c r="E602" s="19"/>
      <c r="F602" s="19"/>
      <c r="G602" s="19"/>
      <c r="H602" s="20"/>
      <c r="I602" s="20"/>
      <c r="J602" s="20"/>
      <c r="K602" s="20"/>
      <c r="L602" s="20"/>
      <c r="M602" s="20"/>
      <c r="N602" s="19"/>
      <c r="O602" s="19"/>
      <c r="P602" s="20"/>
      <c r="Q602" s="21"/>
      <c r="R602" s="19"/>
    </row>
    <row r="603" spans="3:18">
      <c r="C603" s="19"/>
      <c r="D603" s="20"/>
      <c r="E603" s="19"/>
      <c r="F603" s="19"/>
      <c r="G603" s="19"/>
      <c r="H603" s="20"/>
      <c r="I603" s="20"/>
      <c r="J603" s="20"/>
      <c r="K603" s="20"/>
      <c r="L603" s="20"/>
      <c r="M603" s="20"/>
      <c r="N603" s="19"/>
      <c r="O603" s="19"/>
      <c r="P603" s="20"/>
      <c r="Q603" s="21"/>
      <c r="R603" s="19"/>
    </row>
    <row r="604" spans="3:18">
      <c r="C604" s="19"/>
      <c r="D604" s="20"/>
      <c r="E604" s="19"/>
      <c r="F604" s="19"/>
      <c r="G604" s="19"/>
      <c r="H604" s="20"/>
      <c r="I604" s="20"/>
      <c r="J604" s="20"/>
      <c r="K604" s="20"/>
      <c r="L604" s="20"/>
      <c r="M604" s="20"/>
      <c r="N604" s="19"/>
      <c r="O604" s="19"/>
      <c r="P604" s="20"/>
      <c r="Q604" s="21"/>
      <c r="R604" s="19"/>
    </row>
    <row r="605" spans="3:18">
      <c r="C605" s="19"/>
      <c r="D605" s="20"/>
      <c r="E605" s="19"/>
      <c r="F605" s="19"/>
      <c r="G605" s="19"/>
      <c r="H605" s="20"/>
      <c r="I605" s="20"/>
      <c r="J605" s="20"/>
      <c r="K605" s="20"/>
      <c r="L605" s="20"/>
      <c r="M605" s="20"/>
      <c r="N605" s="19"/>
      <c r="O605" s="19"/>
      <c r="P605" s="20"/>
      <c r="Q605" s="21"/>
      <c r="R605" s="19"/>
    </row>
    <row r="606" spans="3:18">
      <c r="C606" s="19"/>
      <c r="D606" s="20"/>
      <c r="E606" s="19"/>
      <c r="F606" s="19"/>
      <c r="G606" s="19"/>
      <c r="H606" s="20"/>
      <c r="I606" s="20"/>
      <c r="J606" s="20"/>
      <c r="K606" s="20"/>
      <c r="L606" s="20"/>
      <c r="M606" s="20"/>
      <c r="N606" s="19"/>
      <c r="O606" s="19"/>
      <c r="P606" s="20"/>
      <c r="Q606" s="21"/>
      <c r="R606" s="19"/>
    </row>
    <row r="607" spans="3:18">
      <c r="C607" s="19"/>
      <c r="D607" s="20"/>
      <c r="E607" s="19"/>
      <c r="F607" s="19"/>
      <c r="G607" s="19"/>
      <c r="H607" s="20"/>
      <c r="I607" s="20"/>
      <c r="J607" s="20"/>
      <c r="K607" s="20"/>
      <c r="L607" s="20"/>
      <c r="M607" s="20"/>
      <c r="N607" s="19"/>
      <c r="O607" s="19"/>
      <c r="P607" s="20"/>
      <c r="Q607" s="21"/>
      <c r="R607" s="19"/>
    </row>
    <row r="608" spans="3:18">
      <c r="C608" s="19"/>
      <c r="D608" s="20"/>
      <c r="E608" s="19"/>
      <c r="F608" s="19"/>
      <c r="G608" s="19"/>
      <c r="H608" s="20"/>
      <c r="I608" s="20"/>
      <c r="J608" s="20"/>
      <c r="K608" s="20"/>
      <c r="L608" s="20"/>
      <c r="M608" s="20"/>
      <c r="N608" s="19"/>
      <c r="O608" s="19"/>
      <c r="P608" s="20"/>
      <c r="Q608" s="21"/>
      <c r="R608" s="19"/>
    </row>
    <row r="609" spans="3:18">
      <c r="C609" s="19"/>
      <c r="D609" s="20"/>
      <c r="E609" s="19"/>
      <c r="F609" s="19"/>
      <c r="G609" s="19"/>
      <c r="H609" s="20"/>
      <c r="I609" s="20"/>
      <c r="J609" s="20"/>
      <c r="K609" s="20"/>
      <c r="L609" s="20"/>
      <c r="M609" s="20"/>
      <c r="N609" s="19"/>
      <c r="O609" s="19"/>
      <c r="P609" s="20"/>
      <c r="Q609" s="21"/>
      <c r="R609" s="19"/>
    </row>
    <row r="610" spans="3:18">
      <c r="C610" s="19"/>
      <c r="D610" s="20"/>
      <c r="E610" s="19"/>
      <c r="F610" s="19"/>
      <c r="G610" s="19"/>
      <c r="H610" s="20"/>
      <c r="I610" s="20"/>
      <c r="J610" s="20"/>
      <c r="K610" s="20"/>
      <c r="L610" s="20"/>
      <c r="M610" s="20"/>
      <c r="N610" s="19"/>
      <c r="O610" s="19"/>
      <c r="P610" s="20"/>
      <c r="Q610" s="21"/>
      <c r="R610" s="19"/>
    </row>
    <row r="611" spans="3:18">
      <c r="C611" s="19"/>
      <c r="D611" s="20"/>
      <c r="E611" s="19"/>
      <c r="F611" s="19"/>
      <c r="G611" s="19"/>
      <c r="H611" s="20"/>
      <c r="I611" s="20"/>
      <c r="J611" s="20"/>
      <c r="K611" s="20"/>
      <c r="L611" s="20"/>
      <c r="M611" s="20"/>
      <c r="N611" s="19"/>
      <c r="O611" s="19"/>
      <c r="P611" s="20"/>
      <c r="Q611" s="21"/>
      <c r="R611" s="19"/>
    </row>
    <row r="612" spans="3:18">
      <c r="C612" s="19"/>
      <c r="D612" s="20"/>
      <c r="E612" s="19"/>
      <c r="F612" s="19"/>
      <c r="G612" s="19"/>
      <c r="H612" s="20"/>
      <c r="I612" s="20"/>
      <c r="J612" s="20"/>
      <c r="K612" s="20"/>
      <c r="L612" s="20"/>
      <c r="M612" s="20"/>
      <c r="N612" s="19"/>
      <c r="O612" s="19"/>
      <c r="P612" s="20"/>
      <c r="Q612" s="21"/>
      <c r="R612" s="19"/>
    </row>
    <row r="613" spans="3:18">
      <c r="C613" s="19"/>
      <c r="D613" s="20"/>
      <c r="E613" s="19"/>
      <c r="F613" s="19"/>
      <c r="G613" s="19"/>
      <c r="H613" s="20"/>
      <c r="I613" s="20"/>
      <c r="J613" s="20"/>
      <c r="K613" s="20"/>
      <c r="L613" s="20"/>
      <c r="M613" s="20"/>
      <c r="N613" s="19"/>
      <c r="O613" s="19"/>
      <c r="P613" s="20"/>
      <c r="Q613" s="21"/>
      <c r="R613" s="19"/>
    </row>
    <row r="614" spans="3:18">
      <c r="C614" s="19"/>
      <c r="D614" s="20"/>
      <c r="E614" s="19"/>
      <c r="F614" s="19"/>
      <c r="G614" s="19"/>
      <c r="H614" s="20"/>
      <c r="I614" s="20"/>
      <c r="J614" s="20"/>
      <c r="K614" s="20"/>
      <c r="L614" s="20"/>
      <c r="M614" s="20"/>
      <c r="N614" s="19"/>
      <c r="O614" s="19"/>
      <c r="P614" s="20"/>
      <c r="Q614" s="21"/>
      <c r="R614" s="19"/>
    </row>
    <row r="615" spans="3:18">
      <c r="C615" s="19"/>
      <c r="D615" s="20"/>
      <c r="E615" s="19"/>
      <c r="F615" s="19"/>
      <c r="G615" s="19"/>
      <c r="H615" s="20"/>
      <c r="I615" s="20"/>
      <c r="J615" s="20"/>
      <c r="K615" s="20"/>
      <c r="L615" s="20"/>
      <c r="M615" s="20"/>
      <c r="N615" s="19"/>
      <c r="O615" s="19"/>
      <c r="P615" s="20"/>
      <c r="Q615" s="21"/>
      <c r="R615" s="19"/>
    </row>
    <row r="616" spans="3:18">
      <c r="C616" s="19"/>
      <c r="D616" s="20"/>
      <c r="E616" s="19"/>
      <c r="F616" s="19"/>
      <c r="G616" s="19"/>
      <c r="H616" s="20"/>
      <c r="I616" s="20"/>
      <c r="J616" s="20"/>
      <c r="K616" s="20"/>
      <c r="L616" s="20"/>
      <c r="M616" s="20"/>
      <c r="N616" s="19"/>
      <c r="O616" s="19"/>
      <c r="P616" s="20"/>
      <c r="Q616" s="21"/>
      <c r="R616" s="19"/>
    </row>
    <row r="617" spans="3:18">
      <c r="C617" s="19"/>
      <c r="D617" s="20"/>
      <c r="E617" s="19"/>
      <c r="F617" s="19"/>
      <c r="G617" s="19"/>
      <c r="H617" s="20"/>
      <c r="I617" s="20"/>
      <c r="J617" s="20"/>
      <c r="K617" s="20"/>
      <c r="L617" s="20"/>
      <c r="M617" s="20"/>
      <c r="N617" s="19"/>
      <c r="O617" s="19"/>
      <c r="P617" s="20"/>
      <c r="Q617" s="21"/>
      <c r="R617" s="19"/>
    </row>
    <row r="618" spans="3:18">
      <c r="C618" s="19"/>
      <c r="D618" s="20"/>
      <c r="E618" s="19"/>
      <c r="F618" s="19"/>
      <c r="G618" s="19"/>
      <c r="H618" s="20"/>
      <c r="I618" s="20"/>
      <c r="J618" s="20"/>
      <c r="K618" s="20"/>
      <c r="L618" s="20"/>
      <c r="M618" s="20"/>
      <c r="N618" s="19"/>
      <c r="O618" s="19"/>
      <c r="P618" s="20"/>
      <c r="Q618" s="21"/>
      <c r="R618" s="19"/>
    </row>
    <row r="619" spans="3:18">
      <c r="C619" s="19"/>
      <c r="D619" s="20"/>
      <c r="E619" s="19"/>
      <c r="F619" s="19"/>
      <c r="G619" s="19"/>
      <c r="H619" s="20"/>
      <c r="I619" s="20"/>
      <c r="J619" s="20"/>
      <c r="K619" s="20"/>
      <c r="L619" s="20"/>
      <c r="M619" s="20"/>
      <c r="N619" s="19"/>
      <c r="O619" s="19"/>
      <c r="P619" s="20"/>
      <c r="Q619" s="21"/>
      <c r="R619" s="19"/>
    </row>
    <row r="620" spans="3:18">
      <c r="C620" s="19"/>
      <c r="D620" s="20"/>
      <c r="E620" s="19"/>
      <c r="F620" s="19"/>
      <c r="G620" s="19"/>
      <c r="H620" s="20"/>
      <c r="I620" s="20"/>
      <c r="J620" s="20"/>
      <c r="K620" s="20"/>
      <c r="L620" s="20"/>
      <c r="M620" s="20"/>
      <c r="N620" s="19"/>
      <c r="O620" s="19"/>
      <c r="P620" s="20"/>
      <c r="Q620" s="21"/>
      <c r="R620" s="19"/>
    </row>
    <row r="621" spans="3:18">
      <c r="C621" s="19"/>
      <c r="D621" s="20"/>
      <c r="E621" s="19"/>
      <c r="F621" s="19"/>
      <c r="G621" s="19"/>
      <c r="H621" s="20"/>
      <c r="I621" s="20"/>
      <c r="J621" s="20"/>
      <c r="K621" s="20"/>
      <c r="L621" s="20"/>
      <c r="M621" s="20"/>
      <c r="N621" s="19"/>
      <c r="O621" s="19"/>
      <c r="P621" s="20"/>
      <c r="Q621" s="21"/>
      <c r="R621" s="19"/>
    </row>
    <row r="622" spans="3:18">
      <c r="C622" s="19"/>
      <c r="D622" s="20"/>
      <c r="E622" s="19"/>
      <c r="F622" s="19"/>
      <c r="G622" s="19"/>
      <c r="H622" s="20"/>
      <c r="I622" s="20"/>
      <c r="J622" s="20"/>
      <c r="K622" s="20"/>
      <c r="L622" s="20"/>
      <c r="M622" s="20"/>
      <c r="N622" s="19"/>
      <c r="O622" s="19"/>
      <c r="P622" s="20"/>
      <c r="Q622" s="21"/>
      <c r="R622" s="19"/>
    </row>
    <row r="623" spans="3:18">
      <c r="C623" s="19"/>
      <c r="D623" s="20"/>
      <c r="E623" s="19"/>
      <c r="F623" s="19"/>
      <c r="G623" s="19"/>
      <c r="H623" s="20"/>
      <c r="I623" s="20"/>
      <c r="J623" s="20"/>
      <c r="K623" s="20"/>
      <c r="L623" s="20"/>
      <c r="M623" s="20"/>
      <c r="N623" s="19"/>
      <c r="O623" s="19"/>
      <c r="P623" s="20"/>
      <c r="Q623" s="21"/>
      <c r="R623" s="19"/>
    </row>
    <row r="624" spans="3:18">
      <c r="C624" s="19"/>
      <c r="D624" s="20"/>
      <c r="E624" s="19"/>
      <c r="F624" s="19"/>
      <c r="G624" s="19"/>
      <c r="H624" s="20"/>
      <c r="I624" s="20"/>
      <c r="J624" s="20"/>
      <c r="K624" s="20"/>
      <c r="L624" s="20"/>
      <c r="M624" s="20"/>
      <c r="N624" s="19"/>
      <c r="O624" s="19"/>
      <c r="P624" s="20"/>
      <c r="Q624" s="21"/>
      <c r="R624" s="19"/>
    </row>
    <row r="625" spans="3:18">
      <c r="C625" s="19"/>
      <c r="D625" s="20"/>
      <c r="E625" s="19"/>
      <c r="F625" s="19"/>
      <c r="G625" s="19"/>
      <c r="H625" s="20"/>
      <c r="I625" s="20"/>
      <c r="J625" s="20"/>
      <c r="K625" s="20"/>
      <c r="L625" s="20"/>
      <c r="M625" s="20"/>
      <c r="N625" s="19"/>
      <c r="O625" s="19"/>
      <c r="P625" s="20"/>
      <c r="Q625" s="21"/>
      <c r="R625" s="19"/>
    </row>
    <row r="626" spans="3:18">
      <c r="C626" s="19"/>
      <c r="D626" s="20"/>
      <c r="E626" s="19"/>
      <c r="F626" s="19"/>
      <c r="G626" s="19"/>
      <c r="H626" s="20"/>
      <c r="I626" s="20"/>
      <c r="J626" s="20"/>
      <c r="K626" s="20"/>
      <c r="L626" s="20"/>
      <c r="M626" s="20"/>
      <c r="N626" s="19"/>
      <c r="O626" s="19"/>
      <c r="P626" s="20"/>
      <c r="Q626" s="21"/>
      <c r="R626" s="19"/>
    </row>
    <row r="627" spans="3:18">
      <c r="C627" s="19"/>
      <c r="D627" s="20"/>
      <c r="E627" s="19"/>
      <c r="F627" s="19"/>
      <c r="G627" s="19"/>
      <c r="H627" s="20"/>
      <c r="I627" s="20"/>
      <c r="J627" s="20"/>
      <c r="K627" s="20"/>
      <c r="L627" s="20"/>
      <c r="M627" s="20"/>
      <c r="N627" s="19"/>
      <c r="O627" s="19"/>
      <c r="P627" s="20"/>
      <c r="Q627" s="21"/>
      <c r="R627" s="19"/>
    </row>
    <row r="628" spans="3:18">
      <c r="C628" s="19"/>
      <c r="D628" s="20"/>
      <c r="E628" s="19"/>
      <c r="F628" s="19"/>
      <c r="G628" s="19"/>
      <c r="H628" s="20"/>
      <c r="I628" s="20"/>
      <c r="J628" s="20"/>
      <c r="K628" s="20"/>
      <c r="L628" s="20"/>
      <c r="M628" s="20"/>
      <c r="N628" s="19"/>
      <c r="O628" s="19"/>
      <c r="P628" s="20"/>
      <c r="Q628" s="21"/>
      <c r="R628" s="19"/>
    </row>
    <row r="629" spans="3:18">
      <c r="C629" s="19"/>
      <c r="D629" s="20"/>
      <c r="E629" s="19"/>
      <c r="F629" s="19"/>
      <c r="G629" s="19"/>
      <c r="H629" s="20"/>
      <c r="I629" s="20"/>
      <c r="J629" s="20"/>
      <c r="K629" s="20"/>
      <c r="L629" s="20"/>
      <c r="M629" s="20"/>
      <c r="N629" s="19"/>
      <c r="O629" s="19"/>
      <c r="P629" s="20"/>
      <c r="Q629" s="21"/>
      <c r="R629" s="19"/>
    </row>
    <row r="630" spans="3:18">
      <c r="C630" s="19"/>
      <c r="D630" s="20"/>
      <c r="E630" s="19"/>
      <c r="F630" s="19"/>
      <c r="G630" s="19"/>
      <c r="H630" s="20"/>
      <c r="I630" s="20"/>
      <c r="J630" s="20"/>
      <c r="K630" s="20"/>
      <c r="L630" s="20"/>
      <c r="M630" s="20"/>
      <c r="N630" s="19"/>
      <c r="O630" s="19"/>
      <c r="P630" s="20"/>
      <c r="Q630" s="21"/>
      <c r="R630" s="19"/>
    </row>
    <row r="631" spans="3:18">
      <c r="C631" s="19"/>
      <c r="D631" s="20"/>
      <c r="E631" s="19"/>
      <c r="F631" s="19"/>
      <c r="G631" s="19"/>
      <c r="H631" s="20"/>
      <c r="I631" s="20"/>
      <c r="J631" s="20"/>
      <c r="K631" s="20"/>
      <c r="L631" s="20"/>
      <c r="M631" s="20"/>
      <c r="N631" s="19"/>
      <c r="O631" s="19"/>
      <c r="P631" s="20"/>
      <c r="Q631" s="21"/>
      <c r="R631" s="19"/>
    </row>
    <row r="632" spans="3:18">
      <c r="C632" s="19"/>
      <c r="D632" s="20"/>
      <c r="E632" s="19"/>
      <c r="F632" s="19"/>
      <c r="G632" s="19"/>
      <c r="H632" s="20"/>
      <c r="I632" s="20"/>
      <c r="J632" s="20"/>
      <c r="K632" s="20"/>
      <c r="L632" s="20"/>
      <c r="M632" s="20"/>
      <c r="N632" s="19"/>
      <c r="O632" s="19"/>
      <c r="P632" s="20"/>
      <c r="Q632" s="21"/>
      <c r="R632" s="19"/>
    </row>
    <row r="633" spans="3:18">
      <c r="C633" s="19"/>
      <c r="D633" s="20"/>
      <c r="E633" s="19"/>
      <c r="F633" s="19"/>
      <c r="G633" s="19"/>
      <c r="H633" s="20"/>
      <c r="I633" s="20"/>
      <c r="J633" s="20"/>
      <c r="K633" s="20"/>
      <c r="L633" s="20"/>
      <c r="M633" s="20"/>
      <c r="N633" s="19"/>
      <c r="O633" s="19"/>
      <c r="P633" s="20"/>
      <c r="Q633" s="21"/>
      <c r="R633" s="19"/>
    </row>
    <row r="634" spans="3:18">
      <c r="C634" s="19"/>
      <c r="D634" s="20"/>
      <c r="E634" s="19"/>
      <c r="F634" s="19"/>
      <c r="G634" s="19"/>
      <c r="H634" s="20"/>
      <c r="I634" s="20"/>
      <c r="J634" s="20"/>
      <c r="K634" s="20"/>
      <c r="L634" s="20"/>
      <c r="M634" s="20"/>
      <c r="N634" s="19"/>
      <c r="O634" s="19"/>
      <c r="P634" s="20"/>
      <c r="Q634" s="21"/>
      <c r="R634" s="19"/>
    </row>
    <row r="635" spans="3:18">
      <c r="C635" s="19"/>
      <c r="D635" s="20"/>
      <c r="E635" s="19"/>
      <c r="F635" s="19"/>
      <c r="G635" s="19"/>
      <c r="H635" s="20"/>
      <c r="I635" s="20"/>
      <c r="J635" s="20"/>
      <c r="K635" s="20"/>
      <c r="L635" s="20"/>
      <c r="M635" s="20"/>
      <c r="N635" s="19"/>
      <c r="O635" s="19"/>
      <c r="P635" s="20"/>
      <c r="Q635" s="21"/>
      <c r="R635" s="19"/>
    </row>
    <row r="636" spans="3:18">
      <c r="C636" s="19"/>
      <c r="D636" s="20"/>
      <c r="E636" s="19"/>
      <c r="F636" s="19"/>
      <c r="G636" s="19"/>
      <c r="H636" s="20"/>
      <c r="I636" s="20"/>
      <c r="J636" s="20"/>
      <c r="K636" s="20"/>
      <c r="L636" s="20"/>
      <c r="M636" s="20"/>
      <c r="N636" s="19"/>
      <c r="O636" s="19"/>
      <c r="P636" s="20"/>
      <c r="Q636" s="21"/>
      <c r="R636" s="19"/>
    </row>
    <row r="637" spans="3:18">
      <c r="C637" s="19"/>
      <c r="D637" s="20"/>
      <c r="E637" s="19"/>
      <c r="F637" s="19"/>
      <c r="G637" s="19"/>
      <c r="H637" s="20"/>
      <c r="I637" s="20"/>
      <c r="J637" s="20"/>
      <c r="K637" s="20"/>
      <c r="L637" s="20"/>
      <c r="M637" s="20"/>
      <c r="N637" s="19"/>
      <c r="O637" s="19"/>
      <c r="P637" s="20"/>
      <c r="Q637" s="21"/>
      <c r="R637" s="19"/>
    </row>
    <row r="638" spans="3:18">
      <c r="C638" s="19"/>
      <c r="D638" s="20"/>
      <c r="E638" s="19"/>
      <c r="F638" s="19"/>
      <c r="G638" s="19"/>
      <c r="H638" s="20"/>
      <c r="I638" s="20"/>
      <c r="J638" s="20"/>
      <c r="K638" s="20"/>
      <c r="L638" s="20"/>
      <c r="M638" s="20"/>
      <c r="N638" s="19"/>
      <c r="O638" s="19"/>
      <c r="P638" s="20"/>
      <c r="Q638" s="21"/>
      <c r="R638" s="19"/>
    </row>
    <row r="639" spans="3:18">
      <c r="C639" s="19"/>
      <c r="D639" s="20"/>
      <c r="E639" s="19"/>
      <c r="F639" s="19"/>
      <c r="G639" s="19"/>
      <c r="H639" s="20"/>
      <c r="I639" s="20"/>
      <c r="J639" s="20"/>
      <c r="K639" s="20"/>
      <c r="L639" s="20"/>
      <c r="M639" s="20"/>
      <c r="N639" s="19"/>
      <c r="O639" s="19"/>
      <c r="P639" s="20"/>
      <c r="Q639" s="21"/>
      <c r="R639" s="19"/>
    </row>
    <row r="640" spans="3:18">
      <c r="C640" s="19"/>
      <c r="D640" s="20"/>
      <c r="E640" s="19"/>
      <c r="F640" s="19"/>
      <c r="G640" s="19"/>
      <c r="H640" s="20"/>
      <c r="I640" s="20"/>
      <c r="J640" s="20"/>
      <c r="K640" s="20"/>
      <c r="L640" s="20"/>
      <c r="M640" s="20"/>
      <c r="N640" s="19"/>
      <c r="O640" s="19"/>
      <c r="P640" s="20"/>
      <c r="Q640" s="21"/>
      <c r="R640" s="19"/>
    </row>
    <row r="641" spans="3:18">
      <c r="C641" s="19"/>
      <c r="D641" s="20"/>
      <c r="E641" s="19"/>
      <c r="F641" s="19"/>
      <c r="G641" s="19"/>
      <c r="H641" s="20"/>
      <c r="I641" s="20"/>
      <c r="J641" s="20"/>
      <c r="K641" s="20"/>
      <c r="L641" s="20"/>
      <c r="M641" s="20"/>
      <c r="N641" s="19"/>
      <c r="O641" s="19"/>
      <c r="P641" s="20"/>
      <c r="Q641" s="21"/>
      <c r="R641" s="19"/>
    </row>
    <row r="642" spans="3:18">
      <c r="C642" s="19"/>
      <c r="D642" s="20"/>
      <c r="E642" s="19"/>
      <c r="F642" s="19"/>
      <c r="G642" s="19"/>
      <c r="H642" s="20"/>
      <c r="I642" s="20"/>
      <c r="J642" s="20"/>
      <c r="K642" s="20"/>
      <c r="L642" s="20"/>
      <c r="M642" s="20"/>
      <c r="N642" s="19"/>
      <c r="O642" s="19"/>
      <c r="P642" s="20"/>
      <c r="Q642" s="21"/>
      <c r="R642" s="19"/>
    </row>
    <row r="643" spans="3:18">
      <c r="C643" s="19"/>
      <c r="D643" s="20"/>
      <c r="E643" s="19"/>
      <c r="F643" s="19"/>
      <c r="G643" s="19"/>
      <c r="H643" s="20"/>
      <c r="I643" s="20"/>
      <c r="J643" s="20"/>
      <c r="K643" s="20"/>
      <c r="L643" s="20"/>
      <c r="M643" s="20"/>
      <c r="N643" s="19"/>
      <c r="O643" s="19"/>
      <c r="P643" s="20"/>
      <c r="Q643" s="21"/>
      <c r="R643" s="19"/>
    </row>
    <row r="644" spans="3:18">
      <c r="C644" s="19"/>
      <c r="D644" s="20"/>
      <c r="E644" s="19"/>
      <c r="F644" s="19"/>
      <c r="G644" s="19"/>
      <c r="H644" s="20"/>
      <c r="I644" s="20"/>
      <c r="J644" s="20"/>
      <c r="K644" s="20"/>
      <c r="L644" s="20"/>
      <c r="M644" s="20"/>
      <c r="N644" s="19"/>
      <c r="O644" s="19"/>
      <c r="P644" s="20"/>
      <c r="Q644" s="21"/>
      <c r="R644" s="19"/>
    </row>
    <row r="645" spans="3:18">
      <c r="C645" s="19"/>
      <c r="D645" s="20"/>
      <c r="E645" s="19"/>
      <c r="F645" s="19"/>
      <c r="G645" s="19"/>
      <c r="H645" s="20"/>
      <c r="I645" s="20"/>
      <c r="J645" s="20"/>
      <c r="K645" s="20"/>
      <c r="L645" s="20"/>
      <c r="M645" s="20"/>
      <c r="N645" s="19"/>
      <c r="O645" s="19"/>
      <c r="P645" s="20"/>
      <c r="Q645" s="21"/>
      <c r="R645" s="19"/>
    </row>
    <row r="646" spans="3:18">
      <c r="C646" s="19"/>
      <c r="D646" s="20"/>
      <c r="E646" s="19"/>
      <c r="F646" s="19"/>
      <c r="G646" s="19"/>
      <c r="H646" s="20"/>
      <c r="I646" s="20"/>
      <c r="J646" s="20"/>
      <c r="K646" s="20"/>
      <c r="L646" s="20"/>
      <c r="M646" s="20"/>
      <c r="N646" s="19"/>
      <c r="O646" s="19"/>
      <c r="P646" s="20"/>
      <c r="Q646" s="21"/>
      <c r="R646" s="19"/>
    </row>
    <row r="647" spans="3:18">
      <c r="C647" s="19"/>
      <c r="D647" s="20"/>
      <c r="E647" s="19"/>
      <c r="F647" s="19"/>
      <c r="G647" s="19"/>
      <c r="H647" s="20"/>
      <c r="I647" s="20"/>
      <c r="J647" s="20"/>
      <c r="K647" s="20"/>
      <c r="L647" s="20"/>
      <c r="M647" s="20"/>
      <c r="N647" s="19"/>
      <c r="O647" s="19"/>
      <c r="P647" s="20"/>
      <c r="Q647" s="21"/>
      <c r="R647" s="19"/>
    </row>
    <row r="648" spans="3:18">
      <c r="C648" s="19"/>
      <c r="D648" s="20"/>
      <c r="E648" s="19"/>
      <c r="F648" s="19"/>
      <c r="G648" s="19"/>
      <c r="H648" s="20"/>
      <c r="I648" s="20"/>
      <c r="J648" s="20"/>
      <c r="K648" s="20"/>
      <c r="L648" s="20"/>
      <c r="M648" s="20"/>
      <c r="N648" s="19"/>
      <c r="O648" s="19"/>
      <c r="P648" s="20"/>
      <c r="Q648" s="21"/>
      <c r="R648" s="19"/>
    </row>
    <row r="649" spans="3:18">
      <c r="C649" s="19"/>
      <c r="D649" s="20"/>
      <c r="E649" s="19"/>
      <c r="F649" s="19"/>
      <c r="G649" s="19"/>
      <c r="H649" s="20"/>
      <c r="I649" s="20"/>
      <c r="J649" s="20"/>
      <c r="K649" s="20"/>
      <c r="L649" s="20"/>
      <c r="M649" s="20"/>
      <c r="N649" s="19"/>
      <c r="O649" s="19"/>
      <c r="P649" s="20"/>
      <c r="Q649" s="21"/>
      <c r="R649" s="19"/>
    </row>
    <row r="650" spans="3:18">
      <c r="C650" s="19"/>
      <c r="D650" s="20"/>
      <c r="E650" s="19"/>
      <c r="F650" s="19"/>
      <c r="G650" s="19"/>
      <c r="H650" s="20"/>
      <c r="I650" s="20"/>
      <c r="J650" s="20"/>
      <c r="K650" s="20"/>
      <c r="L650" s="20"/>
      <c r="M650" s="20"/>
      <c r="N650" s="19"/>
      <c r="O650" s="19"/>
      <c r="P650" s="20"/>
      <c r="Q650" s="21"/>
      <c r="R650" s="19"/>
    </row>
    <row r="651" spans="3:18">
      <c r="C651" s="19"/>
      <c r="D651" s="20"/>
      <c r="E651" s="19"/>
      <c r="F651" s="19"/>
      <c r="G651" s="19"/>
      <c r="H651" s="20"/>
      <c r="I651" s="20"/>
      <c r="J651" s="20"/>
      <c r="K651" s="20"/>
      <c r="L651" s="20"/>
      <c r="M651" s="20"/>
      <c r="N651" s="19"/>
      <c r="O651" s="19"/>
      <c r="P651" s="20"/>
      <c r="Q651" s="21"/>
      <c r="R651" s="19"/>
    </row>
    <row r="652" spans="3:18">
      <c r="C652" s="19"/>
      <c r="D652" s="20"/>
      <c r="E652" s="19"/>
      <c r="F652" s="19"/>
      <c r="G652" s="19"/>
      <c r="H652" s="20"/>
      <c r="I652" s="20"/>
      <c r="J652" s="20"/>
      <c r="K652" s="20"/>
      <c r="L652" s="20"/>
      <c r="M652" s="20"/>
      <c r="N652" s="19"/>
      <c r="O652" s="19"/>
      <c r="P652" s="20"/>
      <c r="Q652" s="21"/>
      <c r="R652" s="19"/>
    </row>
    <row r="653" spans="3:18">
      <c r="C653" s="19"/>
      <c r="D653" s="20"/>
      <c r="E653" s="19"/>
      <c r="F653" s="19"/>
      <c r="G653" s="19"/>
      <c r="H653" s="20"/>
      <c r="I653" s="20"/>
      <c r="J653" s="20"/>
      <c r="K653" s="20"/>
      <c r="L653" s="20"/>
      <c r="M653" s="20"/>
      <c r="N653" s="19"/>
      <c r="O653" s="19"/>
      <c r="P653" s="20"/>
      <c r="Q653" s="21"/>
      <c r="R653" s="19"/>
    </row>
    <row r="654" spans="3:18">
      <c r="C654" s="19"/>
      <c r="D654" s="20"/>
      <c r="E654" s="19"/>
      <c r="F654" s="19"/>
      <c r="G654" s="19"/>
      <c r="H654" s="20"/>
      <c r="I654" s="20"/>
      <c r="J654" s="20"/>
      <c r="K654" s="20"/>
      <c r="L654" s="20"/>
      <c r="M654" s="20"/>
      <c r="N654" s="19"/>
      <c r="O654" s="19"/>
      <c r="P654" s="20"/>
      <c r="Q654" s="21"/>
      <c r="R654" s="19"/>
    </row>
    <row r="655" spans="3:18">
      <c r="C655" s="19"/>
      <c r="D655" s="20"/>
      <c r="E655" s="19"/>
      <c r="F655" s="19"/>
      <c r="G655" s="19"/>
      <c r="H655" s="20"/>
      <c r="I655" s="20"/>
      <c r="J655" s="20"/>
      <c r="K655" s="20"/>
      <c r="L655" s="20"/>
      <c r="M655" s="20"/>
      <c r="N655" s="19"/>
      <c r="O655" s="19"/>
      <c r="P655" s="20"/>
      <c r="Q655" s="21"/>
      <c r="R655" s="19"/>
    </row>
    <row r="656" spans="3:18">
      <c r="C656" s="19"/>
      <c r="D656" s="20"/>
      <c r="E656" s="19"/>
      <c r="F656" s="19"/>
      <c r="G656" s="19"/>
      <c r="H656" s="20"/>
      <c r="I656" s="20"/>
      <c r="J656" s="20"/>
      <c r="K656" s="20"/>
      <c r="L656" s="20"/>
      <c r="M656" s="20"/>
      <c r="N656" s="19"/>
      <c r="O656" s="19"/>
      <c r="P656" s="20"/>
      <c r="Q656" s="21"/>
      <c r="R656" s="19"/>
    </row>
    <row r="657" spans="3:18">
      <c r="C657" s="19"/>
      <c r="D657" s="20"/>
      <c r="E657" s="19"/>
      <c r="F657" s="19"/>
      <c r="G657" s="19"/>
      <c r="H657" s="20"/>
      <c r="I657" s="20"/>
      <c r="J657" s="20"/>
      <c r="K657" s="20"/>
      <c r="L657" s="20"/>
      <c r="M657" s="20"/>
      <c r="N657" s="19"/>
      <c r="O657" s="19"/>
      <c r="P657" s="20"/>
      <c r="Q657" s="21"/>
      <c r="R657" s="19"/>
    </row>
    <row r="658" spans="3:18">
      <c r="C658" s="19"/>
      <c r="D658" s="20"/>
      <c r="E658" s="19"/>
      <c r="F658" s="19"/>
      <c r="G658" s="19"/>
      <c r="H658" s="20"/>
      <c r="I658" s="20"/>
      <c r="J658" s="20"/>
      <c r="K658" s="20"/>
      <c r="L658" s="20"/>
      <c r="M658" s="20"/>
      <c r="N658" s="19"/>
      <c r="O658" s="19"/>
      <c r="P658" s="20"/>
      <c r="Q658" s="21"/>
      <c r="R658" s="19"/>
    </row>
    <row r="659" spans="3:18">
      <c r="C659" s="19"/>
      <c r="D659" s="20"/>
      <c r="E659" s="19"/>
      <c r="F659" s="19"/>
      <c r="G659" s="19"/>
      <c r="H659" s="20"/>
      <c r="I659" s="20"/>
      <c r="J659" s="20"/>
      <c r="K659" s="20"/>
      <c r="L659" s="20"/>
      <c r="M659" s="20"/>
      <c r="N659" s="19"/>
      <c r="O659" s="19"/>
      <c r="P659" s="20"/>
      <c r="Q659" s="21"/>
      <c r="R659" s="19"/>
    </row>
    <row r="660" spans="3:18">
      <c r="C660" s="19"/>
      <c r="D660" s="20"/>
      <c r="E660" s="19"/>
      <c r="F660" s="19"/>
      <c r="G660" s="19"/>
      <c r="H660" s="20"/>
      <c r="I660" s="20"/>
      <c r="J660" s="20"/>
      <c r="K660" s="20"/>
      <c r="L660" s="20"/>
      <c r="M660" s="20"/>
      <c r="N660" s="19"/>
      <c r="O660" s="19"/>
      <c r="P660" s="20"/>
      <c r="Q660" s="21"/>
      <c r="R660" s="19"/>
    </row>
    <row r="661" spans="3:18">
      <c r="C661" s="19"/>
      <c r="D661" s="20"/>
      <c r="E661" s="19"/>
      <c r="F661" s="19"/>
      <c r="G661" s="19"/>
      <c r="H661" s="20"/>
      <c r="I661" s="20"/>
      <c r="J661" s="20"/>
      <c r="K661" s="20"/>
      <c r="L661" s="20"/>
      <c r="M661" s="20"/>
      <c r="N661" s="19"/>
      <c r="O661" s="19"/>
      <c r="P661" s="20"/>
      <c r="Q661" s="21"/>
      <c r="R661" s="19"/>
    </row>
    <row r="662" spans="3:18">
      <c r="C662" s="19"/>
      <c r="D662" s="20"/>
      <c r="E662" s="19"/>
      <c r="F662" s="19"/>
      <c r="G662" s="19"/>
      <c r="H662" s="20"/>
      <c r="I662" s="20"/>
      <c r="J662" s="20"/>
      <c r="K662" s="20"/>
      <c r="L662" s="20"/>
      <c r="M662" s="20"/>
      <c r="N662" s="19"/>
      <c r="O662" s="19"/>
      <c r="P662" s="20"/>
      <c r="Q662" s="21"/>
      <c r="R662" s="19"/>
    </row>
    <row r="663" spans="3:18">
      <c r="C663" s="19"/>
      <c r="D663" s="20"/>
      <c r="E663" s="19"/>
      <c r="F663" s="19"/>
      <c r="G663" s="19"/>
      <c r="H663" s="20"/>
      <c r="I663" s="20"/>
      <c r="J663" s="20"/>
      <c r="K663" s="20"/>
      <c r="L663" s="20"/>
      <c r="M663" s="20"/>
      <c r="N663" s="19"/>
      <c r="O663" s="19"/>
      <c r="P663" s="20"/>
      <c r="Q663" s="21"/>
      <c r="R663" s="19"/>
    </row>
    <row r="664" spans="3:18">
      <c r="C664" s="19"/>
      <c r="D664" s="20"/>
      <c r="E664" s="19"/>
      <c r="F664" s="19"/>
      <c r="G664" s="19"/>
      <c r="H664" s="20"/>
      <c r="I664" s="20"/>
      <c r="J664" s="20"/>
      <c r="K664" s="20"/>
      <c r="L664" s="20"/>
      <c r="M664" s="20"/>
      <c r="N664" s="19"/>
      <c r="O664" s="19"/>
      <c r="P664" s="20"/>
      <c r="Q664" s="21"/>
      <c r="R664" s="19"/>
    </row>
    <row r="665" spans="3:18">
      <c r="C665" s="19"/>
      <c r="D665" s="20"/>
      <c r="E665" s="19"/>
      <c r="F665" s="19"/>
      <c r="G665" s="19"/>
      <c r="H665" s="20"/>
      <c r="I665" s="20"/>
      <c r="J665" s="20"/>
      <c r="K665" s="20"/>
      <c r="L665" s="20"/>
      <c r="M665" s="20"/>
      <c r="N665" s="19"/>
      <c r="O665" s="19"/>
      <c r="P665" s="20"/>
      <c r="Q665" s="21"/>
      <c r="R665" s="19"/>
    </row>
    <row r="666" spans="3:18">
      <c r="C666" s="19"/>
      <c r="D666" s="20"/>
      <c r="E666" s="19"/>
      <c r="F666" s="19"/>
      <c r="G666" s="19"/>
      <c r="H666" s="20"/>
      <c r="I666" s="20"/>
      <c r="J666" s="20"/>
      <c r="K666" s="20"/>
      <c r="L666" s="20"/>
      <c r="M666" s="20"/>
      <c r="N666" s="19"/>
      <c r="O666" s="19"/>
      <c r="P666" s="20"/>
      <c r="Q666" s="21"/>
      <c r="R666" s="19"/>
    </row>
    <row r="667" spans="3:18">
      <c r="C667" s="19"/>
      <c r="D667" s="20"/>
      <c r="E667" s="19"/>
      <c r="F667" s="19"/>
      <c r="G667" s="19"/>
      <c r="H667" s="20"/>
      <c r="I667" s="20"/>
      <c r="J667" s="20"/>
      <c r="K667" s="20"/>
      <c r="L667" s="20"/>
      <c r="M667" s="20"/>
      <c r="N667" s="19"/>
      <c r="O667" s="19"/>
      <c r="P667" s="20"/>
      <c r="Q667" s="21"/>
      <c r="R667" s="19"/>
    </row>
    <row r="668" spans="3:18">
      <c r="C668" s="19"/>
      <c r="D668" s="20"/>
      <c r="E668" s="19"/>
      <c r="F668" s="19"/>
      <c r="G668" s="19"/>
      <c r="H668" s="20"/>
      <c r="I668" s="20"/>
      <c r="J668" s="20"/>
      <c r="K668" s="20"/>
      <c r="L668" s="20"/>
      <c r="M668" s="20"/>
      <c r="N668" s="19"/>
      <c r="O668" s="19"/>
      <c r="P668" s="20"/>
      <c r="Q668" s="21"/>
      <c r="R668" s="19"/>
    </row>
    <row r="669" spans="3:18">
      <c r="C669" s="19"/>
      <c r="D669" s="20"/>
      <c r="E669" s="19"/>
      <c r="F669" s="19"/>
      <c r="G669" s="19"/>
      <c r="H669" s="20"/>
      <c r="I669" s="20"/>
      <c r="J669" s="20"/>
      <c r="K669" s="20"/>
      <c r="L669" s="20"/>
      <c r="M669" s="20"/>
      <c r="N669" s="19"/>
      <c r="O669" s="19"/>
      <c r="P669" s="20"/>
      <c r="Q669" s="21"/>
      <c r="R669" s="19"/>
    </row>
    <row r="670" spans="3:18">
      <c r="C670" s="19"/>
      <c r="D670" s="20"/>
      <c r="E670" s="19"/>
      <c r="F670" s="19"/>
      <c r="G670" s="19"/>
      <c r="H670" s="20"/>
      <c r="I670" s="20"/>
      <c r="J670" s="20"/>
      <c r="K670" s="20"/>
      <c r="L670" s="20"/>
      <c r="M670" s="20"/>
      <c r="N670" s="19"/>
      <c r="O670" s="19"/>
      <c r="P670" s="20"/>
      <c r="Q670" s="21"/>
      <c r="R670" s="19"/>
    </row>
    <row r="671" spans="3:18">
      <c r="C671" s="19"/>
      <c r="D671" s="20"/>
      <c r="E671" s="19"/>
      <c r="F671" s="19"/>
      <c r="G671" s="19"/>
      <c r="H671" s="20"/>
      <c r="I671" s="20"/>
      <c r="J671" s="20"/>
      <c r="K671" s="20"/>
      <c r="L671" s="20"/>
      <c r="M671" s="20"/>
      <c r="N671" s="19"/>
      <c r="O671" s="19"/>
      <c r="P671" s="20"/>
      <c r="Q671" s="21"/>
      <c r="R671" s="19"/>
    </row>
    <row r="672" spans="3:18">
      <c r="C672" s="19"/>
      <c r="D672" s="20"/>
      <c r="E672" s="19"/>
      <c r="F672" s="19"/>
      <c r="G672" s="19"/>
      <c r="H672" s="20"/>
      <c r="I672" s="20"/>
      <c r="J672" s="20"/>
      <c r="K672" s="20"/>
      <c r="L672" s="20"/>
      <c r="M672" s="20"/>
      <c r="N672" s="19"/>
      <c r="O672" s="19"/>
      <c r="P672" s="20"/>
      <c r="Q672" s="21"/>
      <c r="R672" s="19"/>
    </row>
    <row r="673" spans="3:18">
      <c r="C673" s="19"/>
      <c r="D673" s="20"/>
      <c r="E673" s="19"/>
      <c r="F673" s="19"/>
      <c r="G673" s="19"/>
      <c r="H673" s="20"/>
      <c r="I673" s="20"/>
      <c r="J673" s="20"/>
      <c r="K673" s="20"/>
      <c r="L673" s="20"/>
      <c r="M673" s="20"/>
      <c r="N673" s="19"/>
      <c r="O673" s="19"/>
      <c r="P673" s="20"/>
      <c r="Q673" s="21"/>
      <c r="R673" s="19"/>
    </row>
    <row r="674" spans="3:18">
      <c r="C674" s="19"/>
      <c r="D674" s="20"/>
      <c r="E674" s="19"/>
      <c r="F674" s="19"/>
      <c r="G674" s="19"/>
      <c r="H674" s="20"/>
      <c r="I674" s="20"/>
      <c r="J674" s="20"/>
      <c r="K674" s="20"/>
      <c r="L674" s="20"/>
      <c r="M674" s="20"/>
      <c r="N674" s="19"/>
      <c r="O674" s="19"/>
      <c r="P674" s="20"/>
      <c r="Q674" s="21"/>
      <c r="R674" s="19"/>
    </row>
    <row r="675" spans="3:18">
      <c r="C675" s="19"/>
      <c r="D675" s="20"/>
      <c r="E675" s="19"/>
      <c r="F675" s="19"/>
      <c r="G675" s="19"/>
      <c r="H675" s="20"/>
      <c r="I675" s="20"/>
      <c r="J675" s="20"/>
      <c r="K675" s="20"/>
      <c r="L675" s="20"/>
      <c r="M675" s="20"/>
      <c r="N675" s="19"/>
      <c r="O675" s="19"/>
      <c r="P675" s="20"/>
      <c r="Q675" s="21"/>
      <c r="R675" s="19"/>
    </row>
    <row r="676" spans="3:18">
      <c r="C676" s="19"/>
      <c r="D676" s="20"/>
      <c r="E676" s="19"/>
      <c r="F676" s="19"/>
      <c r="G676" s="19"/>
      <c r="H676" s="20"/>
      <c r="I676" s="20"/>
      <c r="J676" s="20"/>
      <c r="K676" s="20"/>
      <c r="L676" s="20"/>
      <c r="M676" s="20"/>
      <c r="N676" s="19"/>
      <c r="O676" s="19"/>
      <c r="P676" s="20"/>
      <c r="Q676" s="21"/>
      <c r="R676" s="19"/>
    </row>
    <row r="677" spans="3:18">
      <c r="C677" s="19"/>
      <c r="D677" s="20"/>
      <c r="E677" s="19"/>
      <c r="F677" s="19"/>
      <c r="G677" s="19"/>
      <c r="H677" s="20"/>
      <c r="I677" s="20"/>
      <c r="J677" s="20"/>
      <c r="K677" s="20"/>
      <c r="L677" s="20"/>
      <c r="M677" s="20"/>
      <c r="N677" s="19"/>
      <c r="O677" s="19"/>
      <c r="P677" s="20"/>
      <c r="Q677" s="21"/>
      <c r="R677" s="19"/>
    </row>
    <row r="678" spans="3:18">
      <c r="C678" s="19"/>
      <c r="D678" s="20"/>
      <c r="E678" s="19"/>
      <c r="F678" s="19"/>
      <c r="G678" s="19"/>
      <c r="H678" s="20"/>
      <c r="I678" s="20"/>
      <c r="J678" s="20"/>
      <c r="K678" s="20"/>
      <c r="L678" s="20"/>
      <c r="M678" s="20"/>
      <c r="N678" s="19"/>
      <c r="O678" s="19"/>
      <c r="P678" s="20"/>
      <c r="Q678" s="21"/>
      <c r="R678" s="19"/>
    </row>
    <row r="679" spans="3:18">
      <c r="C679" s="19"/>
      <c r="D679" s="20"/>
      <c r="E679" s="19"/>
      <c r="F679" s="19"/>
      <c r="G679" s="19"/>
      <c r="H679" s="20"/>
      <c r="I679" s="20"/>
      <c r="J679" s="20"/>
      <c r="K679" s="20"/>
      <c r="L679" s="20"/>
      <c r="M679" s="20"/>
      <c r="N679" s="19"/>
      <c r="O679" s="19"/>
      <c r="P679" s="20"/>
      <c r="Q679" s="21"/>
      <c r="R679" s="19"/>
    </row>
    <row r="680" spans="3:18">
      <c r="C680" s="19"/>
      <c r="D680" s="20"/>
      <c r="E680" s="19"/>
      <c r="F680" s="19"/>
      <c r="G680" s="19"/>
      <c r="H680" s="20"/>
      <c r="I680" s="20"/>
      <c r="J680" s="20"/>
      <c r="K680" s="20"/>
      <c r="L680" s="20"/>
      <c r="M680" s="20"/>
      <c r="N680" s="19"/>
      <c r="O680" s="19"/>
      <c r="P680" s="20"/>
      <c r="Q680" s="21"/>
      <c r="R680" s="19"/>
    </row>
    <row r="681" spans="3:18">
      <c r="C681" s="19"/>
      <c r="D681" s="20"/>
      <c r="E681" s="19"/>
      <c r="F681" s="19"/>
      <c r="G681" s="19"/>
      <c r="H681" s="20"/>
      <c r="I681" s="20"/>
      <c r="J681" s="20"/>
      <c r="K681" s="20"/>
      <c r="L681" s="20"/>
      <c r="M681" s="20"/>
      <c r="N681" s="19"/>
      <c r="O681" s="19"/>
      <c r="P681" s="20"/>
      <c r="Q681" s="21"/>
      <c r="R681" s="19"/>
    </row>
    <row r="682" spans="3:18">
      <c r="C682" s="19"/>
      <c r="D682" s="20"/>
      <c r="E682" s="19"/>
      <c r="F682" s="19"/>
      <c r="G682" s="19"/>
      <c r="H682" s="20"/>
      <c r="I682" s="20"/>
      <c r="J682" s="20"/>
      <c r="K682" s="20"/>
      <c r="L682" s="20"/>
      <c r="M682" s="20"/>
      <c r="N682" s="19"/>
      <c r="O682" s="19"/>
      <c r="P682" s="20"/>
      <c r="Q682" s="21"/>
      <c r="R682" s="19"/>
    </row>
    <row r="683" spans="3:18">
      <c r="C683" s="19"/>
      <c r="D683" s="20"/>
      <c r="E683" s="19"/>
      <c r="F683" s="19"/>
      <c r="G683" s="19"/>
      <c r="H683" s="20"/>
      <c r="I683" s="20"/>
      <c r="J683" s="20"/>
      <c r="K683" s="20"/>
      <c r="L683" s="20"/>
      <c r="M683" s="20"/>
      <c r="N683" s="19"/>
      <c r="O683" s="19"/>
      <c r="P683" s="20"/>
      <c r="Q683" s="21"/>
      <c r="R683" s="19"/>
    </row>
    <row r="684" spans="3:18">
      <c r="C684" s="19"/>
      <c r="D684" s="20"/>
      <c r="E684" s="19"/>
      <c r="F684" s="19"/>
      <c r="G684" s="19"/>
      <c r="H684" s="20"/>
      <c r="I684" s="20"/>
      <c r="J684" s="20"/>
      <c r="K684" s="20"/>
      <c r="L684" s="20"/>
      <c r="M684" s="20"/>
      <c r="N684" s="19"/>
      <c r="O684" s="19"/>
      <c r="P684" s="20"/>
      <c r="Q684" s="21"/>
      <c r="R684" s="19"/>
    </row>
    <row r="685" spans="3:18">
      <c r="C685" s="19"/>
      <c r="D685" s="20"/>
      <c r="E685" s="19"/>
      <c r="F685" s="19"/>
      <c r="G685" s="19"/>
      <c r="H685" s="20"/>
      <c r="I685" s="20"/>
      <c r="J685" s="20"/>
      <c r="K685" s="20"/>
      <c r="L685" s="20"/>
      <c r="M685" s="20"/>
      <c r="N685" s="19"/>
      <c r="O685" s="19"/>
      <c r="P685" s="20"/>
      <c r="Q685" s="21"/>
      <c r="R685" s="19"/>
    </row>
    <row r="686" spans="3:18">
      <c r="C686" s="19"/>
      <c r="D686" s="20"/>
      <c r="E686" s="19"/>
      <c r="F686" s="19"/>
      <c r="G686" s="19"/>
      <c r="H686" s="20"/>
      <c r="I686" s="20"/>
      <c r="J686" s="20"/>
      <c r="K686" s="20"/>
      <c r="L686" s="20"/>
      <c r="M686" s="20"/>
      <c r="N686" s="19"/>
      <c r="O686" s="19"/>
      <c r="P686" s="20"/>
      <c r="Q686" s="21"/>
      <c r="R686" s="19"/>
    </row>
    <row r="687" spans="3:18">
      <c r="C687" s="19"/>
      <c r="D687" s="20"/>
      <c r="E687" s="19"/>
      <c r="F687" s="19"/>
      <c r="G687" s="19"/>
      <c r="H687" s="20"/>
      <c r="I687" s="20"/>
      <c r="J687" s="20"/>
      <c r="K687" s="20"/>
      <c r="L687" s="20"/>
      <c r="M687" s="20"/>
      <c r="N687" s="19"/>
      <c r="O687" s="19"/>
      <c r="P687" s="20"/>
      <c r="Q687" s="21"/>
      <c r="R687" s="19"/>
    </row>
    <row r="688" spans="3:18">
      <c r="C688" s="19"/>
      <c r="D688" s="20"/>
      <c r="E688" s="19"/>
      <c r="F688" s="19"/>
      <c r="G688" s="19"/>
      <c r="H688" s="20"/>
      <c r="I688" s="20"/>
      <c r="J688" s="20"/>
      <c r="K688" s="20"/>
      <c r="L688" s="20"/>
      <c r="M688" s="20"/>
      <c r="N688" s="19"/>
      <c r="O688" s="19"/>
      <c r="P688" s="20"/>
      <c r="Q688" s="21"/>
      <c r="R688" s="19"/>
    </row>
    <row r="689" spans="3:18">
      <c r="C689" s="19"/>
      <c r="D689" s="20"/>
      <c r="E689" s="19"/>
      <c r="F689" s="19"/>
      <c r="G689" s="19"/>
      <c r="H689" s="20"/>
      <c r="I689" s="20"/>
      <c r="J689" s="20"/>
      <c r="K689" s="20"/>
      <c r="L689" s="20"/>
      <c r="M689" s="20"/>
      <c r="N689" s="19"/>
      <c r="O689" s="19"/>
      <c r="P689" s="20"/>
      <c r="Q689" s="21"/>
      <c r="R689" s="19"/>
    </row>
    <row r="690" spans="3:18">
      <c r="C690" s="19"/>
      <c r="D690" s="20"/>
      <c r="E690" s="19"/>
      <c r="F690" s="19"/>
      <c r="G690" s="19"/>
      <c r="H690" s="20"/>
      <c r="I690" s="20"/>
      <c r="J690" s="20"/>
      <c r="K690" s="20"/>
      <c r="L690" s="20"/>
      <c r="M690" s="20"/>
      <c r="N690" s="19"/>
      <c r="O690" s="19"/>
      <c r="P690" s="20"/>
      <c r="Q690" s="21"/>
      <c r="R690" s="19"/>
    </row>
    <row r="691" spans="3:18">
      <c r="C691" s="19"/>
      <c r="D691" s="20"/>
      <c r="E691" s="19"/>
      <c r="F691" s="19"/>
      <c r="G691" s="19"/>
      <c r="H691" s="20"/>
      <c r="I691" s="20"/>
      <c r="J691" s="20"/>
      <c r="K691" s="20"/>
      <c r="L691" s="20"/>
      <c r="M691" s="20"/>
      <c r="N691" s="19"/>
      <c r="O691" s="19"/>
      <c r="P691" s="20"/>
      <c r="Q691" s="21"/>
      <c r="R691" s="19"/>
    </row>
    <row r="692" spans="3:18">
      <c r="C692" s="19"/>
      <c r="D692" s="20"/>
      <c r="E692" s="19"/>
      <c r="F692" s="19"/>
      <c r="G692" s="19"/>
      <c r="H692" s="20"/>
      <c r="I692" s="20"/>
      <c r="J692" s="20"/>
      <c r="K692" s="20"/>
      <c r="L692" s="20"/>
      <c r="M692" s="20"/>
      <c r="N692" s="19"/>
      <c r="O692" s="19"/>
      <c r="P692" s="20"/>
      <c r="Q692" s="21"/>
      <c r="R692" s="19"/>
    </row>
    <row r="693" spans="3:18">
      <c r="C693" s="19"/>
      <c r="D693" s="20"/>
      <c r="E693" s="19"/>
      <c r="F693" s="19"/>
      <c r="G693" s="19"/>
      <c r="H693" s="20"/>
      <c r="I693" s="20"/>
      <c r="J693" s="20"/>
      <c r="K693" s="20"/>
      <c r="L693" s="20"/>
      <c r="M693" s="20"/>
      <c r="N693" s="19"/>
      <c r="O693" s="19"/>
      <c r="P693" s="20"/>
      <c r="Q693" s="21"/>
      <c r="R693" s="19"/>
    </row>
    <row r="694" spans="3:18">
      <c r="C694" s="19"/>
      <c r="D694" s="20"/>
      <c r="E694" s="19"/>
      <c r="F694" s="19"/>
      <c r="G694" s="19"/>
      <c r="H694" s="20"/>
      <c r="I694" s="20"/>
      <c r="J694" s="20"/>
      <c r="K694" s="20"/>
      <c r="L694" s="20"/>
      <c r="M694" s="20"/>
      <c r="N694" s="19"/>
      <c r="O694" s="19"/>
      <c r="P694" s="20"/>
      <c r="Q694" s="21"/>
      <c r="R694" s="19"/>
    </row>
    <row r="695" spans="3:18">
      <c r="C695" s="19"/>
      <c r="D695" s="20"/>
      <c r="E695" s="19"/>
      <c r="F695" s="19"/>
      <c r="G695" s="19"/>
      <c r="H695" s="20"/>
      <c r="I695" s="20"/>
      <c r="J695" s="20"/>
      <c r="K695" s="20"/>
      <c r="L695" s="20"/>
      <c r="M695" s="20"/>
      <c r="N695" s="19"/>
      <c r="O695" s="19"/>
      <c r="P695" s="20"/>
      <c r="Q695" s="21"/>
      <c r="R695" s="19"/>
    </row>
    <row r="696" spans="3:18">
      <c r="C696" s="19"/>
      <c r="D696" s="20"/>
      <c r="E696" s="19"/>
      <c r="F696" s="19"/>
      <c r="G696" s="19"/>
      <c r="H696" s="20"/>
      <c r="I696" s="20"/>
      <c r="J696" s="20"/>
      <c r="K696" s="20"/>
      <c r="L696" s="20"/>
      <c r="M696" s="20"/>
      <c r="N696" s="19"/>
      <c r="O696" s="19"/>
      <c r="P696" s="20"/>
      <c r="Q696" s="21"/>
      <c r="R696" s="19"/>
    </row>
    <row r="697" spans="3:18">
      <c r="C697" s="19"/>
      <c r="D697" s="20"/>
      <c r="E697" s="19"/>
      <c r="F697" s="19"/>
      <c r="G697" s="19"/>
      <c r="H697" s="20"/>
      <c r="I697" s="20"/>
      <c r="J697" s="20"/>
      <c r="K697" s="20"/>
      <c r="L697" s="20"/>
      <c r="M697" s="20"/>
      <c r="N697" s="19"/>
      <c r="O697" s="19"/>
      <c r="P697" s="20"/>
      <c r="Q697" s="21"/>
      <c r="R697" s="19"/>
    </row>
    <row r="698" spans="3:18">
      <c r="C698" s="19"/>
      <c r="D698" s="20"/>
      <c r="E698" s="19"/>
      <c r="F698" s="19"/>
      <c r="G698" s="19"/>
      <c r="H698" s="20"/>
      <c r="I698" s="20"/>
      <c r="J698" s="20"/>
      <c r="K698" s="20"/>
      <c r="L698" s="20"/>
      <c r="M698" s="20"/>
      <c r="N698" s="19"/>
      <c r="O698" s="19"/>
      <c r="P698" s="20"/>
      <c r="Q698" s="21"/>
      <c r="R698" s="19"/>
    </row>
    <row r="699" spans="3:18">
      <c r="C699" s="19"/>
      <c r="D699" s="20"/>
      <c r="E699" s="19"/>
      <c r="F699" s="19"/>
      <c r="G699" s="19"/>
      <c r="H699" s="20"/>
      <c r="I699" s="20"/>
      <c r="J699" s="20"/>
      <c r="K699" s="20"/>
      <c r="L699" s="20"/>
      <c r="M699" s="20"/>
      <c r="N699" s="19"/>
      <c r="O699" s="19"/>
      <c r="P699" s="20"/>
      <c r="Q699" s="21"/>
      <c r="R699" s="19"/>
    </row>
    <row r="700" spans="3:18">
      <c r="C700" s="19"/>
      <c r="D700" s="20"/>
      <c r="E700" s="19"/>
      <c r="F700" s="19"/>
      <c r="G700" s="19"/>
      <c r="H700" s="20"/>
      <c r="I700" s="20"/>
      <c r="J700" s="20"/>
      <c r="K700" s="20"/>
      <c r="L700" s="20"/>
      <c r="M700" s="20"/>
      <c r="N700" s="19"/>
      <c r="O700" s="19"/>
      <c r="P700" s="20"/>
      <c r="Q700" s="21"/>
      <c r="R700" s="19"/>
    </row>
    <row r="701" spans="3:18">
      <c r="C701" s="19"/>
      <c r="D701" s="20"/>
      <c r="E701" s="19"/>
      <c r="F701" s="19"/>
      <c r="G701" s="19"/>
      <c r="H701" s="20"/>
      <c r="I701" s="20"/>
      <c r="J701" s="20"/>
      <c r="K701" s="20"/>
      <c r="L701" s="20"/>
      <c r="M701" s="20"/>
      <c r="N701" s="19"/>
      <c r="O701" s="19"/>
      <c r="P701" s="20"/>
      <c r="Q701" s="21"/>
      <c r="R701" s="19"/>
    </row>
    <row r="702" spans="3:18">
      <c r="C702" s="19"/>
      <c r="D702" s="20"/>
      <c r="E702" s="19"/>
      <c r="F702" s="19"/>
      <c r="G702" s="19"/>
      <c r="H702" s="20"/>
      <c r="I702" s="20"/>
      <c r="J702" s="20"/>
      <c r="K702" s="20"/>
      <c r="L702" s="20"/>
      <c r="M702" s="20"/>
      <c r="N702" s="19"/>
      <c r="O702" s="19"/>
      <c r="P702" s="20"/>
      <c r="Q702" s="21"/>
      <c r="R702" s="19"/>
    </row>
    <row r="703" spans="3:18">
      <c r="C703" s="19"/>
      <c r="D703" s="20"/>
      <c r="E703" s="19"/>
      <c r="F703" s="19"/>
      <c r="G703" s="19"/>
      <c r="H703" s="20"/>
      <c r="I703" s="20"/>
      <c r="J703" s="20"/>
      <c r="K703" s="20"/>
      <c r="L703" s="20"/>
      <c r="M703" s="20"/>
      <c r="N703" s="19"/>
      <c r="O703" s="19"/>
      <c r="P703" s="20"/>
      <c r="Q703" s="21"/>
      <c r="R703" s="19"/>
    </row>
    <row r="704" spans="3:18">
      <c r="C704" s="19"/>
      <c r="D704" s="20"/>
      <c r="E704" s="19"/>
      <c r="F704" s="19"/>
      <c r="G704" s="19"/>
      <c r="H704" s="20"/>
      <c r="I704" s="20"/>
      <c r="J704" s="20"/>
      <c r="K704" s="20"/>
      <c r="L704" s="20"/>
      <c r="M704" s="20"/>
      <c r="N704" s="19"/>
      <c r="O704" s="19"/>
      <c r="P704" s="20"/>
      <c r="Q704" s="21"/>
      <c r="R704" s="19"/>
    </row>
    <row r="705" spans="3:18">
      <c r="C705" s="19"/>
      <c r="D705" s="20"/>
      <c r="E705" s="19"/>
      <c r="F705" s="19"/>
      <c r="G705" s="19"/>
      <c r="H705" s="20"/>
      <c r="I705" s="20"/>
      <c r="J705" s="20"/>
      <c r="K705" s="20"/>
      <c r="L705" s="20"/>
      <c r="M705" s="20"/>
      <c r="N705" s="19"/>
      <c r="O705" s="19"/>
      <c r="P705" s="20"/>
      <c r="Q705" s="21"/>
      <c r="R705" s="19"/>
    </row>
    <row r="706" spans="3:18">
      <c r="C706" s="19"/>
      <c r="D706" s="20"/>
      <c r="E706" s="19"/>
      <c r="F706" s="19"/>
      <c r="G706" s="19"/>
      <c r="H706" s="20"/>
      <c r="I706" s="20"/>
      <c r="J706" s="20"/>
      <c r="K706" s="20"/>
      <c r="L706" s="20"/>
      <c r="M706" s="20"/>
      <c r="N706" s="19"/>
      <c r="O706" s="19"/>
      <c r="P706" s="20"/>
      <c r="Q706" s="21"/>
      <c r="R706" s="19"/>
    </row>
    <row r="707" spans="3:18">
      <c r="C707" s="19"/>
      <c r="D707" s="20"/>
      <c r="E707" s="19"/>
      <c r="F707" s="19"/>
      <c r="G707" s="19"/>
      <c r="H707" s="20"/>
      <c r="I707" s="20"/>
      <c r="J707" s="20"/>
      <c r="K707" s="20"/>
      <c r="L707" s="20"/>
      <c r="M707" s="20"/>
      <c r="N707" s="19"/>
      <c r="O707" s="19"/>
      <c r="P707" s="20"/>
      <c r="Q707" s="21"/>
      <c r="R707" s="19"/>
    </row>
    <row r="708" spans="3:18">
      <c r="C708" s="19"/>
      <c r="D708" s="20"/>
      <c r="E708" s="19"/>
      <c r="F708" s="19"/>
      <c r="G708" s="19"/>
      <c r="H708" s="20"/>
      <c r="I708" s="20"/>
      <c r="J708" s="20"/>
      <c r="K708" s="20"/>
      <c r="L708" s="20"/>
      <c r="M708" s="20"/>
      <c r="N708" s="19"/>
      <c r="O708" s="19"/>
      <c r="P708" s="20"/>
      <c r="Q708" s="21"/>
      <c r="R708" s="19"/>
    </row>
    <row r="709" spans="3:18">
      <c r="C709" s="19"/>
      <c r="D709" s="20"/>
      <c r="E709" s="19"/>
      <c r="F709" s="19"/>
      <c r="G709" s="19"/>
      <c r="H709" s="20"/>
      <c r="I709" s="20"/>
      <c r="J709" s="20"/>
      <c r="K709" s="20"/>
      <c r="L709" s="20"/>
      <c r="M709" s="20"/>
      <c r="N709" s="19"/>
      <c r="O709" s="19"/>
      <c r="P709" s="20"/>
      <c r="Q709" s="21"/>
      <c r="R709" s="19"/>
    </row>
    <row r="710" spans="3:18">
      <c r="C710" s="19"/>
      <c r="D710" s="20"/>
      <c r="E710" s="19"/>
      <c r="F710" s="19"/>
      <c r="G710" s="19"/>
      <c r="H710" s="20"/>
      <c r="I710" s="20"/>
      <c r="J710" s="20"/>
      <c r="K710" s="20"/>
      <c r="L710" s="20"/>
      <c r="M710" s="20"/>
      <c r="N710" s="19"/>
      <c r="O710" s="19"/>
      <c r="P710" s="20"/>
      <c r="Q710" s="21"/>
      <c r="R710" s="19"/>
    </row>
    <row r="711" spans="3:18">
      <c r="C711" s="19"/>
      <c r="D711" s="20"/>
      <c r="E711" s="19"/>
      <c r="F711" s="19"/>
      <c r="G711" s="19"/>
      <c r="H711" s="20"/>
      <c r="I711" s="20"/>
      <c r="J711" s="20"/>
      <c r="K711" s="20"/>
      <c r="L711" s="20"/>
      <c r="M711" s="20"/>
      <c r="N711" s="19"/>
      <c r="O711" s="19"/>
      <c r="P711" s="20"/>
      <c r="Q711" s="21"/>
      <c r="R711" s="19"/>
    </row>
    <row r="712" spans="3:18">
      <c r="C712" s="19"/>
      <c r="D712" s="20"/>
      <c r="E712" s="19"/>
      <c r="F712" s="19"/>
      <c r="G712" s="19"/>
      <c r="H712" s="20"/>
      <c r="I712" s="20"/>
      <c r="J712" s="20"/>
      <c r="K712" s="20"/>
      <c r="L712" s="20"/>
      <c r="M712" s="20"/>
      <c r="N712" s="19"/>
      <c r="O712" s="19"/>
      <c r="P712" s="20"/>
      <c r="Q712" s="21"/>
      <c r="R712" s="19"/>
    </row>
    <row r="713" spans="3:18">
      <c r="C713" s="19"/>
      <c r="D713" s="20"/>
      <c r="E713" s="19"/>
      <c r="F713" s="19"/>
      <c r="G713" s="19"/>
      <c r="H713" s="20"/>
      <c r="I713" s="20"/>
      <c r="J713" s="20"/>
      <c r="K713" s="20"/>
      <c r="L713" s="20"/>
      <c r="M713" s="20"/>
      <c r="N713" s="19"/>
      <c r="O713" s="19"/>
      <c r="P713" s="20"/>
      <c r="Q713" s="21"/>
      <c r="R713" s="19"/>
    </row>
    <row r="714" spans="3:18">
      <c r="C714" s="19"/>
      <c r="D714" s="20"/>
      <c r="E714" s="19"/>
      <c r="F714" s="19"/>
      <c r="G714" s="19"/>
      <c r="H714" s="20"/>
      <c r="I714" s="20"/>
      <c r="J714" s="20"/>
      <c r="K714" s="20"/>
      <c r="L714" s="20"/>
      <c r="M714" s="20"/>
      <c r="N714" s="19"/>
      <c r="O714" s="19"/>
      <c r="P714" s="20"/>
      <c r="Q714" s="21"/>
      <c r="R714" s="19"/>
    </row>
    <row r="715" spans="3:18">
      <c r="C715" s="19"/>
      <c r="D715" s="20"/>
      <c r="E715" s="19"/>
      <c r="F715" s="19"/>
      <c r="G715" s="19"/>
      <c r="H715" s="20"/>
      <c r="I715" s="20"/>
      <c r="J715" s="20"/>
      <c r="K715" s="20"/>
      <c r="L715" s="20"/>
      <c r="M715" s="20"/>
      <c r="N715" s="19"/>
      <c r="O715" s="19"/>
      <c r="P715" s="20"/>
      <c r="Q715" s="21"/>
      <c r="R715" s="19"/>
    </row>
    <row r="716" spans="3:18">
      <c r="C716" s="19"/>
      <c r="D716" s="20"/>
      <c r="E716" s="19"/>
      <c r="F716" s="19"/>
      <c r="G716" s="19"/>
      <c r="H716" s="20"/>
      <c r="I716" s="20"/>
      <c r="J716" s="20"/>
      <c r="K716" s="20"/>
      <c r="L716" s="20"/>
      <c r="M716" s="20"/>
      <c r="N716" s="19"/>
      <c r="O716" s="19"/>
      <c r="P716" s="20"/>
      <c r="Q716" s="21"/>
      <c r="R716" s="19"/>
    </row>
    <row r="717" spans="3:18">
      <c r="C717" s="19"/>
      <c r="D717" s="20"/>
      <c r="E717" s="19"/>
      <c r="F717" s="19"/>
      <c r="G717" s="19"/>
      <c r="H717" s="20"/>
      <c r="I717" s="20"/>
      <c r="J717" s="20"/>
      <c r="K717" s="20"/>
      <c r="L717" s="20"/>
      <c r="M717" s="20"/>
      <c r="N717" s="19"/>
      <c r="O717" s="19"/>
      <c r="P717" s="20"/>
      <c r="Q717" s="21"/>
      <c r="R717" s="19"/>
    </row>
    <row r="718" spans="3:18">
      <c r="C718" s="19"/>
      <c r="D718" s="20"/>
      <c r="E718" s="19"/>
      <c r="F718" s="19"/>
      <c r="G718" s="19"/>
      <c r="H718" s="20"/>
      <c r="I718" s="20"/>
      <c r="J718" s="20"/>
      <c r="K718" s="20"/>
      <c r="L718" s="20"/>
      <c r="M718" s="20"/>
      <c r="N718" s="19"/>
      <c r="O718" s="19"/>
      <c r="P718" s="20"/>
      <c r="Q718" s="21"/>
      <c r="R718" s="19"/>
    </row>
    <row r="719" spans="3:18">
      <c r="C719" s="19"/>
      <c r="D719" s="20"/>
      <c r="E719" s="19"/>
      <c r="F719" s="19"/>
      <c r="G719" s="19"/>
      <c r="H719" s="20"/>
      <c r="I719" s="20"/>
      <c r="J719" s="20"/>
      <c r="K719" s="20"/>
      <c r="L719" s="20"/>
      <c r="M719" s="20"/>
      <c r="N719" s="19"/>
      <c r="O719" s="19"/>
      <c r="P719" s="20"/>
      <c r="Q719" s="21"/>
      <c r="R719" s="19"/>
    </row>
    <row r="720" spans="3:18">
      <c r="C720" s="19"/>
      <c r="D720" s="20"/>
      <c r="E720" s="19"/>
      <c r="F720" s="19"/>
      <c r="G720" s="19"/>
      <c r="H720" s="20"/>
      <c r="I720" s="20"/>
      <c r="J720" s="20"/>
      <c r="K720" s="20"/>
      <c r="L720" s="20"/>
      <c r="M720" s="20"/>
      <c r="N720" s="19"/>
      <c r="O720" s="19"/>
      <c r="P720" s="20"/>
      <c r="Q720" s="21"/>
      <c r="R720" s="19"/>
    </row>
    <row r="721" spans="3:18">
      <c r="C721" s="19"/>
      <c r="D721" s="20"/>
      <c r="E721" s="19"/>
      <c r="F721" s="19"/>
      <c r="G721" s="19"/>
      <c r="H721" s="20"/>
      <c r="I721" s="20"/>
      <c r="J721" s="20"/>
      <c r="K721" s="20"/>
      <c r="L721" s="20"/>
      <c r="M721" s="20"/>
      <c r="N721" s="19"/>
      <c r="O721" s="19"/>
      <c r="P721" s="20"/>
      <c r="Q721" s="21"/>
      <c r="R721" s="19"/>
    </row>
    <row r="722" spans="3:18">
      <c r="C722" s="19"/>
      <c r="D722" s="20"/>
      <c r="E722" s="19"/>
      <c r="F722" s="19"/>
      <c r="G722" s="19"/>
      <c r="H722" s="20"/>
      <c r="I722" s="20"/>
      <c r="J722" s="20"/>
      <c r="K722" s="20"/>
      <c r="L722" s="20"/>
      <c r="M722" s="20"/>
      <c r="N722" s="19"/>
      <c r="O722" s="19"/>
      <c r="P722" s="20"/>
      <c r="Q722" s="21"/>
      <c r="R722" s="19"/>
    </row>
    <row r="723" spans="3:18">
      <c r="C723" s="19"/>
      <c r="D723" s="20"/>
      <c r="E723" s="19"/>
      <c r="F723" s="19"/>
      <c r="G723" s="19"/>
      <c r="H723" s="20"/>
      <c r="I723" s="20"/>
      <c r="J723" s="20"/>
      <c r="K723" s="20"/>
      <c r="L723" s="20"/>
      <c r="M723" s="20"/>
      <c r="N723" s="19"/>
      <c r="O723" s="19"/>
      <c r="P723" s="20"/>
      <c r="Q723" s="21"/>
      <c r="R723" s="19"/>
    </row>
    <row r="724" spans="3:18">
      <c r="C724" s="19"/>
      <c r="D724" s="20"/>
      <c r="E724" s="19"/>
      <c r="F724" s="19"/>
      <c r="G724" s="19"/>
      <c r="H724" s="20"/>
      <c r="I724" s="20"/>
      <c r="J724" s="20"/>
      <c r="K724" s="20"/>
      <c r="L724" s="20"/>
      <c r="M724" s="20"/>
      <c r="N724" s="19"/>
      <c r="O724" s="19"/>
      <c r="P724" s="20"/>
      <c r="Q724" s="21"/>
      <c r="R724" s="19"/>
    </row>
    <row r="725" spans="3:18">
      <c r="C725" s="19"/>
      <c r="D725" s="20"/>
      <c r="E725" s="19"/>
      <c r="F725" s="19"/>
      <c r="G725" s="19"/>
      <c r="H725" s="20"/>
      <c r="I725" s="20"/>
      <c r="J725" s="20"/>
      <c r="K725" s="20"/>
      <c r="L725" s="20"/>
      <c r="M725" s="20"/>
      <c r="N725" s="19"/>
      <c r="O725" s="19"/>
      <c r="P725" s="20"/>
      <c r="Q725" s="21"/>
      <c r="R725" s="19"/>
    </row>
    <row r="726" spans="3:18">
      <c r="C726" s="19"/>
      <c r="D726" s="20"/>
      <c r="E726" s="19"/>
      <c r="F726" s="19"/>
      <c r="G726" s="19"/>
      <c r="H726" s="20"/>
      <c r="I726" s="20"/>
      <c r="J726" s="20"/>
      <c r="K726" s="20"/>
      <c r="L726" s="20"/>
      <c r="M726" s="20"/>
      <c r="N726" s="19"/>
      <c r="O726" s="19"/>
      <c r="P726" s="20"/>
      <c r="Q726" s="21"/>
      <c r="R726" s="19"/>
    </row>
    <row r="727" spans="3:18">
      <c r="C727" s="19"/>
      <c r="D727" s="20"/>
      <c r="E727" s="19"/>
      <c r="F727" s="19"/>
      <c r="G727" s="19"/>
      <c r="H727" s="20"/>
      <c r="I727" s="20"/>
      <c r="J727" s="20"/>
      <c r="K727" s="20"/>
      <c r="L727" s="20"/>
      <c r="M727" s="20"/>
      <c r="N727" s="19"/>
      <c r="O727" s="19"/>
      <c r="P727" s="20"/>
      <c r="Q727" s="21"/>
      <c r="R727" s="19"/>
    </row>
    <row r="728" spans="3:18">
      <c r="C728" s="19"/>
      <c r="D728" s="20"/>
      <c r="E728" s="19"/>
      <c r="F728" s="19"/>
      <c r="G728" s="19"/>
      <c r="H728" s="20"/>
      <c r="I728" s="20"/>
      <c r="J728" s="20"/>
      <c r="K728" s="20"/>
      <c r="L728" s="20"/>
      <c r="M728" s="20"/>
      <c r="N728" s="19"/>
      <c r="O728" s="19"/>
      <c r="P728" s="20"/>
      <c r="Q728" s="21"/>
      <c r="R728" s="19"/>
    </row>
    <row r="729" spans="3:18">
      <c r="C729" s="19"/>
      <c r="D729" s="20"/>
      <c r="E729" s="19"/>
      <c r="F729" s="19"/>
      <c r="G729" s="19"/>
      <c r="H729" s="20"/>
      <c r="I729" s="20"/>
      <c r="J729" s="20"/>
      <c r="K729" s="20"/>
      <c r="L729" s="20"/>
      <c r="M729" s="20"/>
      <c r="N729" s="19"/>
      <c r="O729" s="19"/>
      <c r="P729" s="20"/>
      <c r="Q729" s="21"/>
      <c r="R729" s="19"/>
    </row>
    <row r="730" spans="3:18">
      <c r="C730" s="19"/>
      <c r="D730" s="20"/>
      <c r="E730" s="19"/>
      <c r="F730" s="19"/>
      <c r="G730" s="19"/>
      <c r="H730" s="20"/>
      <c r="I730" s="20"/>
      <c r="J730" s="20"/>
      <c r="K730" s="20"/>
      <c r="L730" s="20"/>
      <c r="M730" s="20"/>
      <c r="N730" s="19"/>
      <c r="O730" s="19"/>
      <c r="P730" s="20"/>
      <c r="Q730" s="21"/>
      <c r="R730" s="19"/>
    </row>
    <row r="731" spans="3:18">
      <c r="C731" s="19"/>
      <c r="D731" s="20"/>
      <c r="E731" s="19"/>
      <c r="F731" s="19"/>
      <c r="G731" s="19"/>
      <c r="H731" s="20"/>
      <c r="I731" s="20"/>
      <c r="J731" s="20"/>
      <c r="K731" s="20"/>
      <c r="L731" s="20"/>
      <c r="M731" s="20"/>
      <c r="N731" s="19"/>
      <c r="O731" s="19"/>
      <c r="P731" s="20"/>
      <c r="Q731" s="21"/>
      <c r="R731" s="19"/>
    </row>
    <row r="732" spans="3:18">
      <c r="C732" s="19"/>
      <c r="D732" s="20"/>
      <c r="E732" s="19"/>
      <c r="F732" s="19"/>
      <c r="G732" s="19"/>
      <c r="H732" s="20"/>
      <c r="I732" s="20"/>
      <c r="J732" s="20"/>
      <c r="K732" s="20"/>
      <c r="L732" s="20"/>
      <c r="M732" s="20"/>
      <c r="N732" s="19"/>
      <c r="O732" s="19"/>
      <c r="P732" s="20"/>
      <c r="Q732" s="21"/>
      <c r="R732" s="19"/>
    </row>
    <row r="733" spans="3:18">
      <c r="C733" s="19"/>
      <c r="D733" s="20"/>
      <c r="E733" s="19"/>
      <c r="F733" s="19"/>
      <c r="G733" s="19"/>
      <c r="H733" s="20"/>
      <c r="I733" s="20"/>
      <c r="J733" s="20"/>
      <c r="K733" s="20"/>
      <c r="L733" s="20"/>
      <c r="M733" s="20"/>
      <c r="N733" s="19"/>
      <c r="O733" s="19"/>
      <c r="P733" s="20"/>
      <c r="Q733" s="21"/>
      <c r="R733" s="19"/>
    </row>
    <row r="734" spans="3:18">
      <c r="C734" s="19"/>
      <c r="D734" s="20"/>
      <c r="E734" s="19"/>
      <c r="F734" s="19"/>
      <c r="G734" s="19"/>
      <c r="H734" s="20"/>
      <c r="I734" s="20"/>
      <c r="J734" s="20"/>
      <c r="K734" s="20"/>
      <c r="L734" s="20"/>
      <c r="M734" s="20"/>
      <c r="N734" s="19"/>
      <c r="O734" s="19"/>
      <c r="P734" s="20"/>
      <c r="Q734" s="21"/>
      <c r="R734" s="19"/>
    </row>
    <row r="735" spans="3:18">
      <c r="C735" s="19"/>
      <c r="D735" s="20"/>
      <c r="E735" s="19"/>
      <c r="F735" s="19"/>
      <c r="G735" s="19"/>
      <c r="H735" s="20"/>
      <c r="I735" s="20"/>
      <c r="J735" s="20"/>
      <c r="K735" s="20"/>
      <c r="L735" s="20"/>
      <c r="M735" s="20"/>
      <c r="N735" s="19"/>
      <c r="O735" s="19"/>
      <c r="P735" s="20"/>
      <c r="Q735" s="21"/>
      <c r="R735" s="19"/>
    </row>
    <row r="736" spans="3:18">
      <c r="C736" s="19"/>
      <c r="D736" s="20"/>
      <c r="E736" s="19"/>
      <c r="F736" s="19"/>
      <c r="G736" s="19"/>
      <c r="H736" s="20"/>
      <c r="I736" s="20"/>
      <c r="J736" s="20"/>
      <c r="K736" s="20"/>
      <c r="L736" s="20"/>
      <c r="M736" s="20"/>
      <c r="N736" s="19"/>
      <c r="O736" s="19"/>
      <c r="P736" s="20"/>
      <c r="Q736" s="21"/>
      <c r="R736" s="19"/>
    </row>
    <row r="737" spans="3:18">
      <c r="C737" s="19"/>
      <c r="D737" s="20"/>
      <c r="E737" s="19"/>
      <c r="F737" s="19"/>
      <c r="G737" s="19"/>
      <c r="H737" s="20"/>
      <c r="I737" s="20"/>
      <c r="J737" s="20"/>
      <c r="K737" s="20"/>
      <c r="L737" s="20"/>
      <c r="M737" s="20"/>
      <c r="N737" s="19"/>
      <c r="O737" s="19"/>
      <c r="P737" s="20"/>
      <c r="Q737" s="21"/>
      <c r="R737" s="19"/>
    </row>
    <row r="738" spans="3:18">
      <c r="C738" s="19"/>
      <c r="D738" s="20"/>
      <c r="E738" s="19"/>
      <c r="F738" s="19"/>
      <c r="G738" s="19"/>
      <c r="H738" s="20"/>
      <c r="I738" s="20"/>
      <c r="J738" s="20"/>
      <c r="K738" s="20"/>
      <c r="L738" s="20"/>
      <c r="M738" s="20"/>
      <c r="N738" s="19"/>
      <c r="O738" s="19"/>
      <c r="P738" s="20"/>
      <c r="Q738" s="21"/>
      <c r="R738" s="19"/>
    </row>
    <row r="739" spans="3:18">
      <c r="C739" s="19"/>
      <c r="D739" s="20"/>
      <c r="E739" s="19"/>
      <c r="F739" s="19"/>
      <c r="G739" s="19"/>
      <c r="H739" s="20"/>
      <c r="I739" s="20"/>
      <c r="J739" s="20"/>
      <c r="K739" s="20"/>
      <c r="L739" s="20"/>
      <c r="M739" s="20"/>
      <c r="N739" s="19"/>
      <c r="O739" s="19"/>
      <c r="P739" s="20"/>
      <c r="Q739" s="21"/>
      <c r="R739" s="19"/>
    </row>
    <row r="740" spans="3:18">
      <c r="C740" s="19"/>
      <c r="D740" s="20"/>
      <c r="E740" s="19"/>
      <c r="F740" s="19"/>
      <c r="G740" s="19"/>
      <c r="H740" s="20"/>
      <c r="I740" s="20"/>
      <c r="J740" s="20"/>
      <c r="K740" s="20"/>
      <c r="L740" s="20"/>
      <c r="M740" s="20"/>
      <c r="N740" s="19"/>
      <c r="O740" s="19"/>
      <c r="P740" s="20"/>
      <c r="Q740" s="21"/>
      <c r="R740" s="19"/>
    </row>
    <row r="741" spans="3:18">
      <c r="C741" s="19"/>
      <c r="D741" s="20"/>
      <c r="E741" s="19"/>
      <c r="F741" s="19"/>
      <c r="G741" s="19"/>
      <c r="H741" s="20"/>
      <c r="I741" s="20"/>
      <c r="J741" s="20"/>
      <c r="K741" s="20"/>
      <c r="L741" s="20"/>
      <c r="M741" s="20"/>
      <c r="N741" s="19"/>
      <c r="O741" s="19"/>
      <c r="P741" s="20"/>
      <c r="Q741" s="21"/>
      <c r="R741" s="19"/>
    </row>
    <row r="742" spans="3:18">
      <c r="C742" s="19"/>
      <c r="D742" s="20"/>
      <c r="E742" s="19"/>
      <c r="F742" s="19"/>
      <c r="G742" s="19"/>
      <c r="H742" s="20"/>
      <c r="I742" s="20"/>
      <c r="J742" s="20"/>
      <c r="K742" s="20"/>
      <c r="L742" s="20"/>
      <c r="M742" s="20"/>
      <c r="N742" s="19"/>
      <c r="O742" s="19"/>
      <c r="P742" s="20"/>
      <c r="Q742" s="21"/>
      <c r="R742" s="19"/>
    </row>
    <row r="743" spans="3:18">
      <c r="C743" s="19"/>
      <c r="D743" s="20"/>
      <c r="E743" s="19"/>
      <c r="F743" s="19"/>
      <c r="G743" s="19"/>
      <c r="H743" s="20"/>
      <c r="I743" s="20"/>
      <c r="J743" s="20"/>
      <c r="K743" s="20"/>
      <c r="L743" s="20"/>
      <c r="M743" s="20"/>
      <c r="N743" s="19"/>
      <c r="O743" s="19"/>
      <c r="P743" s="20"/>
      <c r="Q743" s="21"/>
      <c r="R743" s="19"/>
    </row>
    <row r="744" spans="3:18">
      <c r="C744" s="19"/>
      <c r="D744" s="20"/>
      <c r="E744" s="19"/>
      <c r="F744" s="19"/>
      <c r="G744" s="19"/>
      <c r="H744" s="20"/>
      <c r="I744" s="20"/>
      <c r="J744" s="20"/>
      <c r="K744" s="20"/>
      <c r="L744" s="20"/>
      <c r="M744" s="20"/>
      <c r="N744" s="19"/>
      <c r="O744" s="19"/>
      <c r="P744" s="20"/>
      <c r="Q744" s="21"/>
      <c r="R744" s="19"/>
    </row>
    <row r="745" spans="3:18">
      <c r="C745" s="19"/>
      <c r="D745" s="20"/>
      <c r="E745" s="19"/>
      <c r="F745" s="19"/>
      <c r="G745" s="19"/>
      <c r="H745" s="20"/>
      <c r="I745" s="20"/>
      <c r="J745" s="20"/>
      <c r="K745" s="20"/>
      <c r="L745" s="20"/>
      <c r="M745" s="20"/>
      <c r="N745" s="19"/>
      <c r="O745" s="19"/>
      <c r="P745" s="20"/>
      <c r="Q745" s="21"/>
      <c r="R745" s="19"/>
    </row>
    <row r="746" spans="3:18">
      <c r="C746" s="19"/>
      <c r="D746" s="20"/>
      <c r="E746" s="19"/>
      <c r="F746" s="19"/>
      <c r="G746" s="19"/>
      <c r="H746" s="20"/>
      <c r="I746" s="20"/>
      <c r="J746" s="20"/>
      <c r="K746" s="20"/>
      <c r="L746" s="20"/>
      <c r="M746" s="20"/>
      <c r="N746" s="19"/>
      <c r="O746" s="19"/>
      <c r="P746" s="20"/>
      <c r="Q746" s="21"/>
      <c r="R746" s="19"/>
    </row>
    <row r="747" spans="3:18">
      <c r="C747" s="19"/>
      <c r="D747" s="20"/>
      <c r="E747" s="19"/>
      <c r="F747" s="19"/>
      <c r="G747" s="19"/>
      <c r="H747" s="20"/>
      <c r="I747" s="20"/>
      <c r="J747" s="20"/>
      <c r="K747" s="20"/>
      <c r="L747" s="20"/>
      <c r="M747" s="20"/>
      <c r="N747" s="19"/>
      <c r="O747" s="19"/>
      <c r="P747" s="20"/>
      <c r="Q747" s="21"/>
      <c r="R747" s="19"/>
    </row>
    <row r="748" spans="3:18">
      <c r="C748" s="19"/>
      <c r="D748" s="20"/>
      <c r="E748" s="19"/>
      <c r="F748" s="19"/>
      <c r="G748" s="19"/>
      <c r="H748" s="20"/>
      <c r="I748" s="20"/>
      <c r="J748" s="20"/>
      <c r="K748" s="20"/>
      <c r="L748" s="20"/>
      <c r="M748" s="20"/>
      <c r="N748" s="19"/>
      <c r="O748" s="19"/>
      <c r="P748" s="20"/>
      <c r="Q748" s="21"/>
      <c r="R748" s="19"/>
    </row>
    <row r="749" spans="3:18">
      <c r="C749" s="19"/>
      <c r="D749" s="20"/>
      <c r="E749" s="19"/>
      <c r="F749" s="19"/>
      <c r="G749" s="19"/>
      <c r="H749" s="20"/>
      <c r="I749" s="20"/>
      <c r="J749" s="20"/>
      <c r="K749" s="20"/>
      <c r="L749" s="20"/>
      <c r="M749" s="20"/>
      <c r="N749" s="19"/>
      <c r="O749" s="19"/>
      <c r="P749" s="20"/>
      <c r="Q749" s="21"/>
      <c r="R749" s="19"/>
    </row>
    <row r="750" spans="3:18">
      <c r="C750" s="19"/>
      <c r="D750" s="20"/>
      <c r="E750" s="19"/>
      <c r="F750" s="19"/>
      <c r="G750" s="19"/>
      <c r="H750" s="20"/>
      <c r="I750" s="20"/>
      <c r="J750" s="20"/>
      <c r="K750" s="20"/>
      <c r="L750" s="20"/>
      <c r="M750" s="20"/>
      <c r="N750" s="19"/>
      <c r="O750" s="19"/>
      <c r="P750" s="20"/>
      <c r="Q750" s="21"/>
      <c r="R750" s="19"/>
    </row>
    <row r="751" spans="3:18">
      <c r="C751" s="19"/>
      <c r="D751" s="20"/>
      <c r="E751" s="19"/>
      <c r="F751" s="19"/>
      <c r="G751" s="19"/>
      <c r="H751" s="20"/>
      <c r="I751" s="20"/>
      <c r="J751" s="20"/>
      <c r="K751" s="20"/>
      <c r="L751" s="20"/>
      <c r="M751" s="20"/>
      <c r="N751" s="19"/>
      <c r="O751" s="19"/>
      <c r="P751" s="20"/>
      <c r="Q751" s="21"/>
      <c r="R751" s="19"/>
    </row>
    <row r="752" spans="3:18">
      <c r="C752" s="19"/>
      <c r="D752" s="20"/>
      <c r="E752" s="19"/>
      <c r="F752" s="19"/>
      <c r="G752" s="19"/>
      <c r="H752" s="20"/>
      <c r="I752" s="20"/>
      <c r="J752" s="20"/>
      <c r="K752" s="20"/>
      <c r="L752" s="20"/>
      <c r="M752" s="20"/>
      <c r="N752" s="19"/>
      <c r="O752" s="19"/>
      <c r="P752" s="20"/>
      <c r="Q752" s="21"/>
      <c r="R752" s="19"/>
    </row>
    <row r="753" spans="3:18">
      <c r="C753" s="19"/>
      <c r="D753" s="20"/>
      <c r="E753" s="19"/>
      <c r="F753" s="19"/>
      <c r="G753" s="19"/>
      <c r="H753" s="20"/>
      <c r="I753" s="20"/>
      <c r="J753" s="20"/>
      <c r="K753" s="20"/>
      <c r="L753" s="20"/>
      <c r="M753" s="20"/>
      <c r="N753" s="19"/>
      <c r="O753" s="19"/>
      <c r="P753" s="20"/>
      <c r="Q753" s="21"/>
      <c r="R753" s="19"/>
    </row>
    <row r="754" spans="3:18">
      <c r="C754" s="19"/>
      <c r="D754" s="20"/>
      <c r="E754" s="19"/>
      <c r="F754" s="19"/>
      <c r="G754" s="19"/>
      <c r="H754" s="20"/>
      <c r="I754" s="20"/>
      <c r="J754" s="20"/>
      <c r="K754" s="20"/>
      <c r="L754" s="20"/>
      <c r="M754" s="20"/>
      <c r="N754" s="19"/>
      <c r="O754" s="19"/>
      <c r="P754" s="20"/>
      <c r="Q754" s="21"/>
      <c r="R754" s="19"/>
    </row>
    <row r="755" spans="3:18">
      <c r="C755" s="19"/>
      <c r="D755" s="20"/>
      <c r="E755" s="19"/>
      <c r="F755" s="19"/>
      <c r="G755" s="19"/>
      <c r="H755" s="20"/>
      <c r="I755" s="20"/>
      <c r="J755" s="20"/>
      <c r="K755" s="20"/>
      <c r="L755" s="20"/>
      <c r="M755" s="20"/>
      <c r="N755" s="19"/>
      <c r="O755" s="19"/>
      <c r="P755" s="20"/>
      <c r="Q755" s="21"/>
      <c r="R755" s="19"/>
    </row>
    <row r="756" spans="3:18">
      <c r="C756" s="19"/>
      <c r="D756" s="20"/>
      <c r="E756" s="19"/>
      <c r="F756" s="19"/>
      <c r="G756" s="19"/>
      <c r="H756" s="20"/>
      <c r="I756" s="20"/>
      <c r="J756" s="20"/>
      <c r="K756" s="20"/>
      <c r="L756" s="20"/>
      <c r="M756" s="20"/>
      <c r="N756" s="19"/>
      <c r="O756" s="19"/>
      <c r="P756" s="20"/>
      <c r="Q756" s="21"/>
      <c r="R756" s="19"/>
    </row>
    <row r="757" spans="3:18">
      <c r="C757" s="19"/>
      <c r="D757" s="20"/>
      <c r="E757" s="19"/>
      <c r="F757" s="19"/>
      <c r="G757" s="19"/>
      <c r="H757" s="20"/>
      <c r="I757" s="20"/>
      <c r="J757" s="20"/>
      <c r="K757" s="20"/>
      <c r="L757" s="20"/>
      <c r="M757" s="20"/>
      <c r="N757" s="19"/>
      <c r="O757" s="19"/>
      <c r="P757" s="20"/>
      <c r="Q757" s="21"/>
      <c r="R757" s="19"/>
    </row>
    <row r="758" spans="3:18">
      <c r="C758" s="19"/>
      <c r="D758" s="20"/>
      <c r="E758" s="19"/>
      <c r="F758" s="19"/>
      <c r="G758" s="19"/>
      <c r="H758" s="20"/>
      <c r="I758" s="20"/>
      <c r="J758" s="20"/>
      <c r="K758" s="20"/>
      <c r="L758" s="20"/>
      <c r="M758" s="20"/>
      <c r="N758" s="19"/>
      <c r="O758" s="19"/>
      <c r="P758" s="20"/>
      <c r="Q758" s="21"/>
      <c r="R758" s="19"/>
    </row>
    <row r="759" spans="3:18">
      <c r="C759" s="19"/>
      <c r="D759" s="20"/>
      <c r="E759" s="19"/>
      <c r="F759" s="19"/>
      <c r="G759" s="19"/>
      <c r="H759" s="20"/>
      <c r="I759" s="20"/>
      <c r="J759" s="20"/>
      <c r="K759" s="20"/>
      <c r="L759" s="20"/>
      <c r="M759" s="20"/>
      <c r="N759" s="19"/>
      <c r="O759" s="19"/>
      <c r="P759" s="20"/>
      <c r="Q759" s="21"/>
      <c r="R759" s="19"/>
    </row>
    <row r="760" spans="3:18">
      <c r="C760" s="19"/>
      <c r="D760" s="20"/>
      <c r="E760" s="19"/>
      <c r="F760" s="19"/>
      <c r="G760" s="19"/>
      <c r="H760" s="20"/>
      <c r="I760" s="20"/>
      <c r="J760" s="20"/>
      <c r="K760" s="20"/>
      <c r="L760" s="20"/>
      <c r="M760" s="20"/>
      <c r="N760" s="19"/>
      <c r="O760" s="19"/>
      <c r="P760" s="20"/>
      <c r="Q760" s="21"/>
      <c r="R760" s="19"/>
    </row>
    <row r="761" spans="3:18">
      <c r="C761" s="19"/>
      <c r="D761" s="20"/>
      <c r="E761" s="19"/>
      <c r="F761" s="19"/>
      <c r="G761" s="19"/>
      <c r="H761" s="20"/>
      <c r="I761" s="20"/>
      <c r="J761" s="20"/>
      <c r="K761" s="20"/>
      <c r="L761" s="20"/>
      <c r="M761" s="20"/>
      <c r="N761" s="19"/>
      <c r="O761" s="19"/>
      <c r="P761" s="20"/>
      <c r="Q761" s="21"/>
      <c r="R761" s="19"/>
    </row>
    <row r="762" spans="3:18">
      <c r="C762" s="19"/>
      <c r="D762" s="20"/>
      <c r="E762" s="19"/>
      <c r="F762" s="19"/>
      <c r="G762" s="19"/>
      <c r="H762" s="20"/>
      <c r="I762" s="20"/>
      <c r="J762" s="20"/>
      <c r="K762" s="20"/>
      <c r="L762" s="20"/>
      <c r="M762" s="20"/>
      <c r="N762" s="19"/>
      <c r="O762" s="19"/>
      <c r="P762" s="20"/>
      <c r="Q762" s="21"/>
      <c r="R762" s="19"/>
    </row>
    <row r="763" spans="3:18">
      <c r="C763" s="19"/>
      <c r="D763" s="20"/>
      <c r="E763" s="19"/>
      <c r="F763" s="19"/>
      <c r="G763" s="19"/>
      <c r="H763" s="20"/>
      <c r="I763" s="20"/>
      <c r="J763" s="20"/>
      <c r="K763" s="20"/>
      <c r="L763" s="20"/>
      <c r="M763" s="20"/>
      <c r="N763" s="19"/>
      <c r="O763" s="19"/>
      <c r="P763" s="20"/>
      <c r="Q763" s="21"/>
      <c r="R763" s="19"/>
    </row>
    <row r="764" spans="3:18">
      <c r="C764" s="19"/>
      <c r="D764" s="20"/>
      <c r="E764" s="19"/>
      <c r="F764" s="19"/>
      <c r="G764" s="19"/>
      <c r="H764" s="20"/>
      <c r="I764" s="20"/>
      <c r="J764" s="20"/>
      <c r="K764" s="20"/>
      <c r="L764" s="20"/>
      <c r="M764" s="20"/>
      <c r="N764" s="19"/>
      <c r="O764" s="19"/>
      <c r="P764" s="20"/>
      <c r="Q764" s="21"/>
      <c r="R764" s="19"/>
    </row>
    <row r="765" spans="3:18">
      <c r="C765" s="19"/>
      <c r="D765" s="20"/>
      <c r="E765" s="19"/>
      <c r="F765" s="19"/>
      <c r="G765" s="19"/>
      <c r="H765" s="20"/>
      <c r="I765" s="20"/>
      <c r="J765" s="20"/>
      <c r="K765" s="20"/>
      <c r="L765" s="20"/>
      <c r="M765" s="20"/>
      <c r="N765" s="19"/>
      <c r="O765" s="19"/>
      <c r="P765" s="20"/>
      <c r="Q765" s="21"/>
      <c r="R765" s="19"/>
    </row>
    <row r="766" spans="3:18">
      <c r="C766" s="19"/>
      <c r="D766" s="20"/>
      <c r="E766" s="19"/>
      <c r="F766" s="19"/>
      <c r="G766" s="19"/>
      <c r="H766" s="20"/>
      <c r="I766" s="20"/>
      <c r="J766" s="20"/>
      <c r="K766" s="20"/>
      <c r="L766" s="20"/>
      <c r="M766" s="20"/>
      <c r="N766" s="19"/>
      <c r="O766" s="19"/>
      <c r="P766" s="20"/>
      <c r="Q766" s="21"/>
      <c r="R766" s="19"/>
    </row>
    <row r="767" spans="3:18">
      <c r="C767" s="19"/>
      <c r="D767" s="20"/>
      <c r="E767" s="19"/>
      <c r="F767" s="19"/>
      <c r="G767" s="19"/>
      <c r="H767" s="20"/>
      <c r="I767" s="20"/>
      <c r="J767" s="20"/>
      <c r="K767" s="20"/>
      <c r="L767" s="20"/>
      <c r="M767" s="20"/>
      <c r="N767" s="19"/>
      <c r="O767" s="19"/>
      <c r="P767" s="20"/>
      <c r="Q767" s="21"/>
      <c r="R767" s="19"/>
    </row>
    <row r="768" spans="3:18">
      <c r="C768" s="19"/>
      <c r="D768" s="20"/>
      <c r="E768" s="19"/>
      <c r="F768" s="19"/>
      <c r="G768" s="19"/>
      <c r="H768" s="20"/>
      <c r="I768" s="20"/>
      <c r="J768" s="20"/>
      <c r="K768" s="20"/>
      <c r="L768" s="20"/>
      <c r="M768" s="20"/>
      <c r="N768" s="19"/>
      <c r="O768" s="19"/>
      <c r="P768" s="20"/>
      <c r="Q768" s="21"/>
      <c r="R768" s="19"/>
    </row>
    <row r="769" spans="3:18">
      <c r="C769" s="19"/>
      <c r="D769" s="20"/>
      <c r="E769" s="19"/>
      <c r="F769" s="19"/>
      <c r="G769" s="19"/>
      <c r="H769" s="20"/>
      <c r="I769" s="20"/>
      <c r="J769" s="20"/>
      <c r="K769" s="20"/>
      <c r="L769" s="20"/>
      <c r="M769" s="20"/>
      <c r="N769" s="19"/>
      <c r="O769" s="19"/>
      <c r="P769" s="20"/>
      <c r="Q769" s="21"/>
      <c r="R769" s="19"/>
    </row>
    <row r="770" spans="3:18">
      <c r="C770" s="19"/>
      <c r="D770" s="20"/>
      <c r="E770" s="19"/>
      <c r="F770" s="19"/>
      <c r="G770" s="19"/>
      <c r="H770" s="20"/>
      <c r="I770" s="20"/>
      <c r="J770" s="20"/>
      <c r="K770" s="20"/>
      <c r="L770" s="20"/>
      <c r="M770" s="20"/>
      <c r="N770" s="19"/>
      <c r="O770" s="19"/>
      <c r="P770" s="20"/>
      <c r="Q770" s="21"/>
      <c r="R770" s="19"/>
    </row>
    <row r="771" spans="3:18">
      <c r="C771" s="19"/>
      <c r="D771" s="20"/>
      <c r="E771" s="19"/>
      <c r="F771" s="19"/>
      <c r="G771" s="19"/>
      <c r="H771" s="20"/>
      <c r="I771" s="20"/>
      <c r="J771" s="20"/>
      <c r="K771" s="20"/>
      <c r="L771" s="20"/>
      <c r="M771" s="20"/>
      <c r="N771" s="19"/>
      <c r="O771" s="19"/>
      <c r="P771" s="20"/>
      <c r="Q771" s="21"/>
      <c r="R771" s="19"/>
    </row>
    <row r="772" spans="3:18">
      <c r="C772" s="19"/>
      <c r="D772" s="20"/>
      <c r="E772" s="19"/>
      <c r="F772" s="19"/>
      <c r="G772" s="19"/>
      <c r="H772" s="20"/>
      <c r="I772" s="20"/>
      <c r="J772" s="20"/>
      <c r="K772" s="20"/>
      <c r="L772" s="20"/>
      <c r="M772" s="20"/>
      <c r="N772" s="19"/>
      <c r="O772" s="19"/>
      <c r="P772" s="20"/>
      <c r="Q772" s="21"/>
      <c r="R772" s="19"/>
    </row>
    <row r="773" spans="3:18">
      <c r="C773" s="19"/>
      <c r="D773" s="20"/>
      <c r="E773" s="19"/>
      <c r="F773" s="19"/>
      <c r="G773" s="19"/>
      <c r="H773" s="20"/>
      <c r="I773" s="20"/>
      <c r="J773" s="20"/>
      <c r="K773" s="20"/>
      <c r="L773" s="20"/>
      <c r="M773" s="20"/>
      <c r="N773" s="19"/>
      <c r="O773" s="19"/>
      <c r="P773" s="20"/>
      <c r="Q773" s="21"/>
      <c r="R773" s="19"/>
    </row>
    <row r="774" spans="3:18">
      <c r="C774" s="19"/>
      <c r="D774" s="20"/>
      <c r="E774" s="19"/>
      <c r="F774" s="19"/>
      <c r="G774" s="19"/>
      <c r="H774" s="20"/>
      <c r="I774" s="20"/>
      <c r="J774" s="20"/>
      <c r="K774" s="20"/>
      <c r="L774" s="20"/>
      <c r="M774" s="20"/>
      <c r="N774" s="19"/>
      <c r="O774" s="19"/>
      <c r="P774" s="20"/>
      <c r="Q774" s="21"/>
      <c r="R774" s="19"/>
    </row>
    <row r="775" spans="3:18">
      <c r="C775" s="19"/>
      <c r="D775" s="20"/>
      <c r="E775" s="19"/>
      <c r="F775" s="19"/>
      <c r="G775" s="19"/>
      <c r="H775" s="20"/>
      <c r="I775" s="20"/>
      <c r="J775" s="20"/>
      <c r="K775" s="20"/>
      <c r="L775" s="20"/>
      <c r="M775" s="20"/>
      <c r="N775" s="19"/>
      <c r="O775" s="19"/>
      <c r="P775" s="20"/>
      <c r="Q775" s="21"/>
      <c r="R775" s="19"/>
    </row>
    <row r="776" spans="3:18">
      <c r="C776" s="19"/>
      <c r="D776" s="20"/>
      <c r="E776" s="19"/>
      <c r="F776" s="19"/>
      <c r="G776" s="19"/>
      <c r="H776" s="20"/>
      <c r="I776" s="20"/>
      <c r="J776" s="20"/>
      <c r="K776" s="20"/>
      <c r="L776" s="20"/>
      <c r="M776" s="20"/>
      <c r="N776" s="19"/>
      <c r="O776" s="19"/>
      <c r="P776" s="20"/>
      <c r="Q776" s="21"/>
      <c r="R776" s="19"/>
    </row>
    <row r="777" spans="3:18">
      <c r="C777" s="19"/>
      <c r="D777" s="20"/>
      <c r="E777" s="19"/>
      <c r="F777" s="19"/>
      <c r="G777" s="19"/>
      <c r="H777" s="20"/>
      <c r="I777" s="20"/>
      <c r="J777" s="20"/>
      <c r="K777" s="20"/>
      <c r="L777" s="20"/>
      <c r="M777" s="20"/>
      <c r="N777" s="19"/>
      <c r="O777" s="19"/>
      <c r="P777" s="20"/>
      <c r="Q777" s="21"/>
      <c r="R777" s="19"/>
    </row>
    <row r="778" spans="3:18">
      <c r="C778" s="19"/>
      <c r="D778" s="20"/>
      <c r="E778" s="19"/>
      <c r="F778" s="19"/>
      <c r="G778" s="19"/>
      <c r="H778" s="20"/>
      <c r="I778" s="20"/>
      <c r="J778" s="20"/>
      <c r="K778" s="20"/>
      <c r="L778" s="20"/>
      <c r="M778" s="20"/>
      <c r="N778" s="19"/>
      <c r="O778" s="19"/>
      <c r="P778" s="20"/>
      <c r="Q778" s="21"/>
      <c r="R778" s="19"/>
    </row>
    <row r="779" spans="3:18">
      <c r="C779" s="19"/>
      <c r="D779" s="20"/>
      <c r="E779" s="19"/>
      <c r="F779" s="19"/>
      <c r="G779" s="19"/>
      <c r="H779" s="20"/>
      <c r="I779" s="20"/>
      <c r="J779" s="20"/>
      <c r="K779" s="20"/>
      <c r="L779" s="20"/>
      <c r="M779" s="20"/>
      <c r="N779" s="19"/>
      <c r="O779" s="19"/>
      <c r="P779" s="20"/>
      <c r="Q779" s="21"/>
      <c r="R779" s="19"/>
    </row>
    <row r="780" spans="3:18">
      <c r="C780" s="19"/>
      <c r="D780" s="20"/>
      <c r="E780" s="19"/>
      <c r="F780" s="19"/>
      <c r="G780" s="19"/>
      <c r="H780" s="20"/>
      <c r="I780" s="20"/>
      <c r="J780" s="20"/>
      <c r="K780" s="20"/>
      <c r="L780" s="20"/>
      <c r="M780" s="20"/>
      <c r="N780" s="19"/>
      <c r="O780" s="19"/>
      <c r="P780" s="20"/>
      <c r="Q780" s="21"/>
      <c r="R780" s="19"/>
    </row>
    <row r="781" spans="3:18">
      <c r="C781" s="19"/>
      <c r="D781" s="20"/>
      <c r="E781" s="19"/>
      <c r="F781" s="19"/>
      <c r="G781" s="19"/>
      <c r="H781" s="20"/>
      <c r="I781" s="20"/>
      <c r="J781" s="20"/>
      <c r="K781" s="20"/>
      <c r="L781" s="20"/>
      <c r="M781" s="20"/>
      <c r="N781" s="19"/>
      <c r="O781" s="19"/>
      <c r="P781" s="20"/>
      <c r="Q781" s="21"/>
      <c r="R781" s="19"/>
    </row>
    <row r="782" spans="3:18">
      <c r="C782" s="19"/>
      <c r="D782" s="20"/>
      <c r="E782" s="19"/>
      <c r="F782" s="19"/>
      <c r="G782" s="19"/>
      <c r="H782" s="20"/>
      <c r="I782" s="20"/>
      <c r="J782" s="20"/>
      <c r="K782" s="20"/>
      <c r="L782" s="20"/>
      <c r="M782" s="20"/>
      <c r="N782" s="19"/>
      <c r="O782" s="19"/>
      <c r="P782" s="20"/>
      <c r="Q782" s="21"/>
      <c r="R782" s="19"/>
    </row>
    <row r="783" spans="3:18">
      <c r="C783" s="19"/>
      <c r="D783" s="20"/>
      <c r="E783" s="19"/>
      <c r="F783" s="19"/>
      <c r="G783" s="19"/>
      <c r="H783" s="20"/>
      <c r="I783" s="20"/>
      <c r="J783" s="20"/>
      <c r="K783" s="20"/>
      <c r="L783" s="20"/>
      <c r="M783" s="20"/>
      <c r="N783" s="19"/>
      <c r="O783" s="19"/>
      <c r="P783" s="20"/>
      <c r="Q783" s="21"/>
      <c r="R783" s="19"/>
    </row>
    <row r="784" spans="3:18">
      <c r="C784" s="19"/>
      <c r="D784" s="20"/>
      <c r="E784" s="19"/>
      <c r="F784" s="19"/>
      <c r="G784" s="19"/>
      <c r="H784" s="20"/>
      <c r="I784" s="20"/>
      <c r="J784" s="20"/>
      <c r="K784" s="20"/>
      <c r="L784" s="20"/>
      <c r="M784" s="20"/>
      <c r="N784" s="19"/>
      <c r="O784" s="19"/>
      <c r="P784" s="20"/>
      <c r="Q784" s="21"/>
      <c r="R784" s="19"/>
    </row>
    <row r="785" spans="3:18">
      <c r="C785" s="19"/>
      <c r="D785" s="20"/>
      <c r="E785" s="19"/>
      <c r="F785" s="19"/>
      <c r="G785" s="19"/>
      <c r="H785" s="20"/>
      <c r="I785" s="20"/>
      <c r="J785" s="20"/>
      <c r="K785" s="20"/>
      <c r="L785" s="20"/>
      <c r="M785" s="20"/>
      <c r="N785" s="19"/>
      <c r="O785" s="19"/>
      <c r="P785" s="20"/>
      <c r="Q785" s="21"/>
      <c r="R785" s="19"/>
    </row>
    <row r="786" spans="3:18">
      <c r="C786" s="19"/>
      <c r="D786" s="20"/>
      <c r="E786" s="19"/>
      <c r="F786" s="19"/>
      <c r="G786" s="19"/>
      <c r="H786" s="20"/>
      <c r="I786" s="20"/>
      <c r="J786" s="20"/>
      <c r="K786" s="20"/>
      <c r="L786" s="20"/>
      <c r="M786" s="20"/>
      <c r="N786" s="19"/>
      <c r="O786" s="19"/>
      <c r="P786" s="20"/>
      <c r="Q786" s="21"/>
      <c r="R786" s="19"/>
    </row>
    <row r="787" spans="3:18">
      <c r="C787" s="19"/>
      <c r="D787" s="20"/>
      <c r="E787" s="19"/>
      <c r="F787" s="19"/>
      <c r="G787" s="19"/>
      <c r="H787" s="20"/>
      <c r="I787" s="20"/>
      <c r="J787" s="20"/>
      <c r="K787" s="20"/>
      <c r="L787" s="20"/>
      <c r="M787" s="20"/>
      <c r="N787" s="19"/>
      <c r="O787" s="19"/>
      <c r="P787" s="20"/>
      <c r="Q787" s="21"/>
      <c r="R787" s="19"/>
    </row>
    <row r="788" spans="3:18">
      <c r="C788" s="19"/>
      <c r="D788" s="20"/>
      <c r="E788" s="19"/>
      <c r="F788" s="19"/>
      <c r="G788" s="19"/>
      <c r="H788" s="20"/>
      <c r="I788" s="20"/>
      <c r="J788" s="20"/>
      <c r="K788" s="20"/>
      <c r="L788" s="20"/>
      <c r="M788" s="20"/>
      <c r="N788" s="19"/>
      <c r="O788" s="19"/>
      <c r="P788" s="20"/>
      <c r="Q788" s="21"/>
      <c r="R788" s="19"/>
    </row>
    <row r="789" spans="3:18">
      <c r="C789" s="19"/>
      <c r="D789" s="20"/>
      <c r="E789" s="19"/>
      <c r="F789" s="19"/>
      <c r="G789" s="19"/>
      <c r="H789" s="20"/>
      <c r="I789" s="20"/>
      <c r="J789" s="20"/>
      <c r="K789" s="20"/>
      <c r="L789" s="20"/>
      <c r="M789" s="20"/>
      <c r="N789" s="19"/>
      <c r="O789" s="19"/>
      <c r="P789" s="20"/>
      <c r="Q789" s="21"/>
      <c r="R789" s="19"/>
    </row>
    <row r="790" spans="3:18">
      <c r="C790" s="19"/>
      <c r="D790" s="20"/>
      <c r="E790" s="19"/>
      <c r="F790" s="19"/>
      <c r="G790" s="19"/>
      <c r="H790" s="20"/>
      <c r="I790" s="20"/>
      <c r="J790" s="20"/>
      <c r="K790" s="20"/>
      <c r="L790" s="20"/>
      <c r="M790" s="20"/>
      <c r="N790" s="19"/>
      <c r="O790" s="19"/>
      <c r="P790" s="20"/>
      <c r="Q790" s="21"/>
      <c r="R790" s="19"/>
    </row>
    <row r="791" spans="3:18">
      <c r="C791" s="19"/>
      <c r="D791" s="20"/>
      <c r="E791" s="19"/>
      <c r="F791" s="19"/>
      <c r="G791" s="19"/>
      <c r="H791" s="20"/>
      <c r="I791" s="20"/>
      <c r="J791" s="20"/>
      <c r="K791" s="20"/>
      <c r="L791" s="20"/>
      <c r="M791" s="20"/>
      <c r="N791" s="19"/>
      <c r="O791" s="19"/>
      <c r="P791" s="20"/>
      <c r="Q791" s="21"/>
      <c r="R791" s="19"/>
    </row>
    <row r="792" spans="3:18">
      <c r="C792" s="19"/>
      <c r="D792" s="20"/>
      <c r="E792" s="19"/>
      <c r="F792" s="19"/>
      <c r="G792" s="19"/>
      <c r="H792" s="20"/>
      <c r="I792" s="20"/>
      <c r="J792" s="20"/>
      <c r="K792" s="20"/>
      <c r="L792" s="20"/>
      <c r="M792" s="20"/>
      <c r="N792" s="19"/>
      <c r="O792" s="19"/>
      <c r="P792" s="20"/>
      <c r="Q792" s="21"/>
      <c r="R792" s="19"/>
    </row>
    <row r="793" spans="3:18">
      <c r="C793" s="19"/>
      <c r="D793" s="20"/>
      <c r="E793" s="19"/>
      <c r="F793" s="19"/>
      <c r="G793" s="19"/>
      <c r="H793" s="20"/>
      <c r="I793" s="20"/>
      <c r="J793" s="20"/>
      <c r="K793" s="20"/>
      <c r="L793" s="20"/>
      <c r="M793" s="20"/>
      <c r="N793" s="19"/>
      <c r="O793" s="19"/>
      <c r="P793" s="20"/>
      <c r="Q793" s="21"/>
      <c r="R793" s="19"/>
    </row>
    <row r="794" spans="3:18">
      <c r="C794" s="19"/>
      <c r="D794" s="20"/>
      <c r="E794" s="19"/>
      <c r="F794" s="19"/>
      <c r="G794" s="19"/>
      <c r="H794" s="20"/>
      <c r="I794" s="20"/>
      <c r="J794" s="20"/>
      <c r="K794" s="20"/>
      <c r="L794" s="20"/>
      <c r="M794" s="20"/>
      <c r="N794" s="19"/>
      <c r="O794" s="19"/>
      <c r="P794" s="20"/>
      <c r="Q794" s="21"/>
      <c r="R794" s="19"/>
    </row>
    <row r="795" spans="3:18">
      <c r="C795" s="19"/>
      <c r="D795" s="20"/>
      <c r="E795" s="19"/>
      <c r="F795" s="19"/>
      <c r="G795" s="19"/>
      <c r="H795" s="20"/>
      <c r="I795" s="20"/>
      <c r="J795" s="20"/>
      <c r="K795" s="20"/>
      <c r="L795" s="20"/>
      <c r="M795" s="20"/>
      <c r="N795" s="19"/>
      <c r="O795" s="19"/>
      <c r="P795" s="20"/>
      <c r="Q795" s="21"/>
      <c r="R795" s="19"/>
    </row>
    <row r="796" spans="3:18">
      <c r="C796" s="19"/>
      <c r="D796" s="20"/>
      <c r="E796" s="19"/>
      <c r="F796" s="19"/>
      <c r="G796" s="19"/>
      <c r="H796" s="20"/>
      <c r="I796" s="20"/>
      <c r="J796" s="20"/>
      <c r="K796" s="20"/>
      <c r="L796" s="20"/>
      <c r="M796" s="20"/>
      <c r="N796" s="19"/>
      <c r="O796" s="19"/>
      <c r="P796" s="20"/>
      <c r="Q796" s="21"/>
      <c r="R796" s="19"/>
    </row>
    <row r="797" spans="3:18">
      <c r="C797" s="19"/>
      <c r="D797" s="20"/>
      <c r="E797" s="19"/>
      <c r="F797" s="19"/>
      <c r="G797" s="19"/>
      <c r="H797" s="20"/>
      <c r="I797" s="20"/>
      <c r="J797" s="20"/>
      <c r="K797" s="20"/>
      <c r="L797" s="20"/>
      <c r="M797" s="20"/>
      <c r="N797" s="19"/>
      <c r="O797" s="19"/>
      <c r="P797" s="20"/>
      <c r="Q797" s="21"/>
      <c r="R797" s="19"/>
    </row>
    <row r="798" spans="3:18">
      <c r="C798" s="19"/>
      <c r="D798" s="20"/>
      <c r="E798" s="19"/>
      <c r="F798" s="19"/>
      <c r="G798" s="19"/>
      <c r="H798" s="20"/>
      <c r="I798" s="20"/>
      <c r="J798" s="20"/>
      <c r="K798" s="20"/>
      <c r="L798" s="20"/>
      <c r="M798" s="20"/>
      <c r="N798" s="19"/>
      <c r="O798" s="19"/>
      <c r="P798" s="20"/>
      <c r="Q798" s="21"/>
      <c r="R798" s="19"/>
    </row>
    <row r="799" spans="3:18">
      <c r="C799" s="19"/>
      <c r="D799" s="20"/>
      <c r="E799" s="19"/>
      <c r="F799" s="19"/>
      <c r="G799" s="19"/>
      <c r="H799" s="20"/>
      <c r="I799" s="20"/>
      <c r="J799" s="20"/>
      <c r="K799" s="20"/>
      <c r="L799" s="20"/>
      <c r="M799" s="20"/>
      <c r="N799" s="19"/>
      <c r="O799" s="19"/>
      <c r="P799" s="20"/>
      <c r="Q799" s="21"/>
      <c r="R799" s="19"/>
    </row>
    <row r="800" spans="3:18">
      <c r="C800" s="19"/>
      <c r="D800" s="20"/>
      <c r="E800" s="19"/>
      <c r="F800" s="19"/>
      <c r="G800" s="19"/>
      <c r="H800" s="20"/>
      <c r="I800" s="20"/>
      <c r="J800" s="20"/>
      <c r="K800" s="20"/>
      <c r="L800" s="20"/>
      <c r="M800" s="20"/>
      <c r="N800" s="19"/>
      <c r="O800" s="19"/>
      <c r="P800" s="20"/>
      <c r="Q800" s="21"/>
      <c r="R800" s="19"/>
    </row>
    <row r="801" spans="3:18">
      <c r="C801" s="19"/>
      <c r="D801" s="20"/>
      <c r="E801" s="19"/>
      <c r="F801" s="19"/>
      <c r="G801" s="19"/>
      <c r="H801" s="20"/>
      <c r="I801" s="20"/>
      <c r="J801" s="20"/>
      <c r="K801" s="20"/>
      <c r="L801" s="20"/>
      <c r="M801" s="20"/>
      <c r="N801" s="19"/>
      <c r="O801" s="19"/>
      <c r="P801" s="20"/>
      <c r="Q801" s="21"/>
      <c r="R801" s="19"/>
    </row>
    <row r="802" spans="3:18">
      <c r="C802" s="19"/>
      <c r="D802" s="20"/>
      <c r="E802" s="19"/>
      <c r="F802" s="19"/>
      <c r="G802" s="19"/>
      <c r="H802" s="20"/>
      <c r="I802" s="20"/>
      <c r="J802" s="20"/>
      <c r="K802" s="20"/>
      <c r="L802" s="20"/>
      <c r="M802" s="20"/>
      <c r="N802" s="19"/>
      <c r="O802" s="19"/>
      <c r="P802" s="20"/>
      <c r="Q802" s="21"/>
      <c r="R802" s="19"/>
    </row>
    <row r="803" spans="3:18">
      <c r="C803" s="19"/>
      <c r="D803" s="20"/>
      <c r="E803" s="19"/>
      <c r="F803" s="19"/>
      <c r="G803" s="19"/>
      <c r="H803" s="20"/>
      <c r="I803" s="20"/>
      <c r="J803" s="20"/>
      <c r="K803" s="20"/>
      <c r="L803" s="20"/>
      <c r="M803" s="20"/>
      <c r="N803" s="19"/>
      <c r="O803" s="19"/>
      <c r="P803" s="20"/>
      <c r="Q803" s="21"/>
      <c r="R803" s="19"/>
    </row>
    <row r="804" spans="3:18">
      <c r="C804" s="19"/>
      <c r="D804" s="20"/>
      <c r="E804" s="19"/>
      <c r="F804" s="19"/>
      <c r="G804" s="19"/>
      <c r="H804" s="20"/>
      <c r="I804" s="20"/>
      <c r="J804" s="20"/>
      <c r="K804" s="20"/>
      <c r="L804" s="20"/>
      <c r="M804" s="20"/>
      <c r="N804" s="19"/>
      <c r="O804" s="19"/>
      <c r="P804" s="20"/>
      <c r="Q804" s="21"/>
      <c r="R804" s="19"/>
    </row>
    <row r="805" spans="3:18">
      <c r="C805" s="19"/>
      <c r="D805" s="20"/>
      <c r="E805" s="19"/>
      <c r="F805" s="19"/>
      <c r="G805" s="19"/>
      <c r="H805" s="20"/>
      <c r="I805" s="20"/>
      <c r="J805" s="20"/>
      <c r="K805" s="20"/>
      <c r="L805" s="20"/>
      <c r="M805" s="20"/>
      <c r="N805" s="19"/>
      <c r="O805" s="19"/>
      <c r="P805" s="20"/>
      <c r="Q805" s="21"/>
      <c r="R805" s="19"/>
    </row>
    <row r="806" spans="3:18">
      <c r="C806" s="19"/>
      <c r="D806" s="20"/>
      <c r="E806" s="19"/>
      <c r="F806" s="19"/>
      <c r="G806" s="19"/>
      <c r="H806" s="20"/>
      <c r="I806" s="20"/>
      <c r="J806" s="20"/>
      <c r="K806" s="20"/>
      <c r="L806" s="20"/>
      <c r="M806" s="20"/>
      <c r="N806" s="19"/>
      <c r="O806" s="19"/>
      <c r="P806" s="20"/>
      <c r="Q806" s="21"/>
      <c r="R806" s="19"/>
    </row>
    <row r="807" spans="3:18">
      <c r="C807" s="19"/>
      <c r="D807" s="20"/>
      <c r="E807" s="19"/>
      <c r="F807" s="19"/>
      <c r="G807" s="19"/>
      <c r="H807" s="20"/>
      <c r="I807" s="20"/>
      <c r="J807" s="20"/>
      <c r="K807" s="20"/>
      <c r="L807" s="20"/>
      <c r="M807" s="20"/>
      <c r="N807" s="19"/>
      <c r="O807" s="19"/>
      <c r="P807" s="20"/>
      <c r="Q807" s="21"/>
      <c r="R807" s="19"/>
    </row>
    <row r="808" spans="3:18">
      <c r="C808" s="19"/>
      <c r="D808" s="20"/>
      <c r="E808" s="19"/>
      <c r="F808" s="19"/>
      <c r="G808" s="19"/>
      <c r="H808" s="20"/>
      <c r="I808" s="20"/>
      <c r="J808" s="20"/>
      <c r="K808" s="20"/>
      <c r="L808" s="20"/>
      <c r="M808" s="20"/>
      <c r="N808" s="19"/>
      <c r="O808" s="19"/>
      <c r="P808" s="20"/>
      <c r="Q808" s="21"/>
      <c r="R808" s="19"/>
    </row>
    <row r="809" spans="3:18">
      <c r="C809" s="19"/>
      <c r="D809" s="20"/>
      <c r="E809" s="19"/>
      <c r="F809" s="19"/>
      <c r="G809" s="19"/>
      <c r="H809" s="20"/>
      <c r="I809" s="20"/>
      <c r="J809" s="20"/>
      <c r="K809" s="20"/>
      <c r="L809" s="20"/>
      <c r="M809" s="20"/>
      <c r="N809" s="19"/>
      <c r="O809" s="19"/>
      <c r="P809" s="20"/>
      <c r="Q809" s="21"/>
      <c r="R809" s="19"/>
    </row>
    <row r="810" spans="3:18">
      <c r="C810" s="19"/>
      <c r="D810" s="20"/>
      <c r="E810" s="19"/>
      <c r="F810" s="19"/>
      <c r="G810" s="19"/>
      <c r="H810" s="20"/>
      <c r="I810" s="20"/>
      <c r="J810" s="20"/>
      <c r="K810" s="20"/>
      <c r="L810" s="20"/>
      <c r="M810" s="20"/>
      <c r="N810" s="19"/>
      <c r="O810" s="19"/>
      <c r="P810" s="20"/>
      <c r="Q810" s="21"/>
      <c r="R810" s="19"/>
    </row>
    <row r="811" spans="3:18">
      <c r="C811" s="19"/>
      <c r="D811" s="20"/>
      <c r="E811" s="19"/>
      <c r="F811" s="19"/>
      <c r="G811" s="19"/>
      <c r="H811" s="20"/>
      <c r="I811" s="20"/>
      <c r="J811" s="20"/>
      <c r="K811" s="20"/>
      <c r="L811" s="20"/>
      <c r="M811" s="20"/>
      <c r="N811" s="19"/>
      <c r="O811" s="19"/>
      <c r="P811" s="20"/>
      <c r="Q811" s="21"/>
      <c r="R811" s="19"/>
    </row>
    <row r="812" spans="3:18">
      <c r="C812" s="19"/>
      <c r="D812" s="20"/>
      <c r="E812" s="19"/>
      <c r="F812" s="19"/>
      <c r="G812" s="19"/>
      <c r="H812" s="20"/>
      <c r="I812" s="20"/>
      <c r="J812" s="20"/>
      <c r="K812" s="20"/>
      <c r="L812" s="20"/>
      <c r="M812" s="20"/>
      <c r="N812" s="19"/>
      <c r="O812" s="19"/>
      <c r="P812" s="20"/>
      <c r="Q812" s="21"/>
      <c r="R812" s="19"/>
    </row>
    <row r="813" spans="3:18">
      <c r="C813" s="19"/>
      <c r="D813" s="20"/>
      <c r="E813" s="19"/>
      <c r="F813" s="19"/>
      <c r="G813" s="19"/>
      <c r="H813" s="20"/>
      <c r="I813" s="20"/>
      <c r="J813" s="20"/>
      <c r="K813" s="20"/>
      <c r="L813" s="20"/>
      <c r="M813" s="20"/>
      <c r="N813" s="19"/>
      <c r="O813" s="19"/>
      <c r="P813" s="20"/>
      <c r="Q813" s="21"/>
      <c r="R813" s="19"/>
    </row>
    <row r="814" spans="3:18">
      <c r="C814" s="19"/>
      <c r="D814" s="20"/>
      <c r="E814" s="19"/>
      <c r="F814" s="19"/>
      <c r="G814" s="19"/>
      <c r="H814" s="20"/>
      <c r="I814" s="20"/>
      <c r="J814" s="20"/>
      <c r="K814" s="20"/>
      <c r="L814" s="20"/>
      <c r="M814" s="20"/>
      <c r="N814" s="19"/>
      <c r="O814" s="19"/>
      <c r="P814" s="20"/>
      <c r="Q814" s="21"/>
      <c r="R814" s="19"/>
    </row>
    <row r="815" spans="3:18">
      <c r="C815" s="19"/>
      <c r="D815" s="20"/>
      <c r="E815" s="19"/>
      <c r="F815" s="19"/>
      <c r="G815" s="19"/>
      <c r="H815" s="20"/>
      <c r="I815" s="20"/>
      <c r="J815" s="20"/>
      <c r="K815" s="20"/>
      <c r="L815" s="20"/>
      <c r="M815" s="20"/>
      <c r="N815" s="19"/>
      <c r="O815" s="19"/>
      <c r="P815" s="20"/>
      <c r="Q815" s="21"/>
      <c r="R815" s="19"/>
    </row>
    <row r="816" spans="3:18">
      <c r="C816" s="19"/>
      <c r="D816" s="20"/>
      <c r="E816" s="19"/>
      <c r="F816" s="19"/>
      <c r="G816" s="19"/>
      <c r="H816" s="20"/>
      <c r="I816" s="20"/>
      <c r="J816" s="20"/>
      <c r="K816" s="20"/>
      <c r="L816" s="20"/>
      <c r="M816" s="20"/>
      <c r="N816" s="19"/>
      <c r="O816" s="19"/>
      <c r="P816" s="20"/>
      <c r="Q816" s="21"/>
      <c r="R816" s="19"/>
    </row>
    <row r="817" spans="3:18">
      <c r="C817" s="19"/>
      <c r="D817" s="20"/>
      <c r="E817" s="19"/>
      <c r="F817" s="19"/>
      <c r="G817" s="19"/>
      <c r="H817" s="20"/>
      <c r="I817" s="20"/>
      <c r="J817" s="20"/>
      <c r="K817" s="20"/>
      <c r="L817" s="20"/>
      <c r="M817" s="20"/>
      <c r="N817" s="19"/>
      <c r="O817" s="19"/>
      <c r="P817" s="20"/>
      <c r="Q817" s="21"/>
      <c r="R817" s="19"/>
    </row>
    <row r="818" spans="3:18">
      <c r="C818" s="19"/>
      <c r="D818" s="20"/>
      <c r="E818" s="19"/>
      <c r="F818" s="19"/>
      <c r="G818" s="19"/>
      <c r="H818" s="20"/>
      <c r="I818" s="20"/>
      <c r="J818" s="20"/>
      <c r="K818" s="20"/>
      <c r="L818" s="20"/>
      <c r="M818" s="20"/>
      <c r="N818" s="19"/>
      <c r="O818" s="19"/>
      <c r="P818" s="20"/>
      <c r="Q818" s="21"/>
      <c r="R818" s="19"/>
    </row>
    <row r="819" spans="3:18">
      <c r="C819" s="19"/>
      <c r="D819" s="20"/>
      <c r="E819" s="19"/>
      <c r="F819" s="19"/>
      <c r="G819" s="19"/>
      <c r="H819" s="20"/>
      <c r="I819" s="20"/>
      <c r="J819" s="20"/>
      <c r="K819" s="20"/>
      <c r="L819" s="20"/>
      <c r="M819" s="20"/>
      <c r="N819" s="19"/>
      <c r="O819" s="19"/>
      <c r="P819" s="20"/>
      <c r="Q819" s="21"/>
      <c r="R819" s="19"/>
    </row>
    <row r="820" spans="3:18">
      <c r="C820" s="19"/>
      <c r="D820" s="20"/>
      <c r="E820" s="19"/>
      <c r="F820" s="19"/>
      <c r="G820" s="19"/>
      <c r="H820" s="20"/>
      <c r="I820" s="20"/>
      <c r="J820" s="20"/>
      <c r="K820" s="20"/>
      <c r="L820" s="20"/>
      <c r="M820" s="20"/>
      <c r="N820" s="19"/>
      <c r="O820" s="19"/>
      <c r="P820" s="20"/>
      <c r="Q820" s="21"/>
      <c r="R820" s="19"/>
    </row>
    <row r="821" spans="3:18">
      <c r="C821" s="19"/>
      <c r="D821" s="20"/>
      <c r="E821" s="19"/>
      <c r="F821" s="19"/>
      <c r="G821" s="19"/>
      <c r="H821" s="20"/>
      <c r="I821" s="20"/>
      <c r="J821" s="20"/>
      <c r="K821" s="20"/>
      <c r="L821" s="20"/>
      <c r="M821" s="20"/>
      <c r="N821" s="19"/>
      <c r="O821" s="19"/>
      <c r="P821" s="20"/>
      <c r="Q821" s="21"/>
      <c r="R821" s="19"/>
    </row>
    <row r="822" spans="3:18">
      <c r="C822" s="19"/>
      <c r="D822" s="20"/>
      <c r="E822" s="19"/>
      <c r="F822" s="19"/>
      <c r="G822" s="19"/>
      <c r="H822" s="20"/>
      <c r="I822" s="20"/>
      <c r="J822" s="20"/>
      <c r="K822" s="20"/>
      <c r="L822" s="20"/>
      <c r="M822" s="20"/>
      <c r="N822" s="19"/>
      <c r="O822" s="19"/>
      <c r="P822" s="20"/>
      <c r="Q822" s="21"/>
      <c r="R822" s="19"/>
    </row>
    <row r="823" spans="3:18">
      <c r="C823" s="19"/>
      <c r="D823" s="20"/>
      <c r="E823" s="19"/>
      <c r="F823" s="19"/>
      <c r="G823" s="19"/>
      <c r="H823" s="20"/>
      <c r="I823" s="20"/>
      <c r="J823" s="20"/>
      <c r="K823" s="20"/>
      <c r="L823" s="20"/>
      <c r="M823" s="20"/>
      <c r="N823" s="19"/>
      <c r="O823" s="19"/>
      <c r="P823" s="20"/>
      <c r="Q823" s="21"/>
      <c r="R823" s="19"/>
    </row>
    <row r="824" spans="3:18">
      <c r="C824" s="19"/>
      <c r="D824" s="20"/>
      <c r="E824" s="19"/>
      <c r="F824" s="19"/>
      <c r="G824" s="19"/>
      <c r="H824" s="20"/>
      <c r="I824" s="20"/>
      <c r="J824" s="20"/>
      <c r="K824" s="20"/>
      <c r="L824" s="20"/>
      <c r="M824" s="20"/>
      <c r="N824" s="19"/>
      <c r="O824" s="19"/>
      <c r="P824" s="20"/>
      <c r="Q824" s="21"/>
      <c r="R824" s="19"/>
    </row>
    <row r="825" spans="3:18">
      <c r="C825" s="19"/>
      <c r="D825" s="20"/>
      <c r="E825" s="19"/>
      <c r="F825" s="19"/>
      <c r="G825" s="19"/>
      <c r="H825" s="20"/>
      <c r="I825" s="20"/>
      <c r="J825" s="20"/>
      <c r="K825" s="20"/>
      <c r="L825" s="20"/>
      <c r="M825" s="20"/>
      <c r="N825" s="19"/>
      <c r="O825" s="19"/>
      <c r="P825" s="20"/>
      <c r="Q825" s="21"/>
      <c r="R825" s="19"/>
    </row>
    <row r="826" spans="3:18">
      <c r="C826" s="19"/>
      <c r="D826" s="20"/>
      <c r="E826" s="19"/>
      <c r="F826" s="19"/>
      <c r="G826" s="19"/>
      <c r="H826" s="20"/>
      <c r="I826" s="20"/>
      <c r="J826" s="20"/>
      <c r="K826" s="20"/>
      <c r="L826" s="20"/>
      <c r="M826" s="20"/>
      <c r="N826" s="19"/>
      <c r="O826" s="19"/>
      <c r="P826" s="20"/>
      <c r="Q826" s="21"/>
      <c r="R826" s="19"/>
    </row>
    <row r="827" spans="3:18">
      <c r="C827" s="19"/>
      <c r="D827" s="20"/>
      <c r="E827" s="19"/>
      <c r="F827" s="19"/>
      <c r="G827" s="19"/>
      <c r="H827" s="20"/>
      <c r="I827" s="20"/>
      <c r="J827" s="20"/>
      <c r="K827" s="20"/>
      <c r="L827" s="20"/>
      <c r="M827" s="20"/>
      <c r="N827" s="19"/>
      <c r="O827" s="19"/>
      <c r="P827" s="20"/>
      <c r="Q827" s="21"/>
      <c r="R827" s="19"/>
    </row>
    <row r="828" spans="3:18">
      <c r="C828" s="19"/>
      <c r="D828" s="20"/>
      <c r="E828" s="19"/>
      <c r="F828" s="19"/>
      <c r="G828" s="19"/>
      <c r="H828" s="20"/>
      <c r="I828" s="20"/>
      <c r="J828" s="20"/>
      <c r="K828" s="20"/>
      <c r="L828" s="20"/>
      <c r="M828" s="20"/>
      <c r="N828" s="19"/>
      <c r="O828" s="19"/>
      <c r="P828" s="20"/>
      <c r="Q828" s="21"/>
      <c r="R828" s="19"/>
    </row>
    <row r="829" spans="3:18">
      <c r="C829" s="19"/>
      <c r="D829" s="20"/>
      <c r="E829" s="19"/>
      <c r="F829" s="19"/>
      <c r="G829" s="19"/>
      <c r="H829" s="20"/>
      <c r="I829" s="20"/>
      <c r="J829" s="20"/>
      <c r="K829" s="20"/>
      <c r="L829" s="20"/>
      <c r="M829" s="20"/>
      <c r="N829" s="19"/>
      <c r="O829" s="19"/>
      <c r="P829" s="20"/>
      <c r="Q829" s="21"/>
      <c r="R829" s="19"/>
    </row>
    <row r="830" spans="3:18">
      <c r="C830" s="19"/>
      <c r="D830" s="20"/>
      <c r="E830" s="19"/>
      <c r="F830" s="19"/>
      <c r="G830" s="19"/>
      <c r="H830" s="20"/>
      <c r="I830" s="20"/>
      <c r="J830" s="20"/>
      <c r="K830" s="20"/>
      <c r="L830" s="20"/>
      <c r="M830" s="20"/>
      <c r="N830" s="19"/>
      <c r="O830" s="19"/>
      <c r="P830" s="20"/>
      <c r="Q830" s="21"/>
      <c r="R830" s="19"/>
    </row>
    <row r="831" spans="3:18">
      <c r="C831" s="19"/>
      <c r="D831" s="20"/>
      <c r="E831" s="19"/>
      <c r="F831" s="19"/>
      <c r="G831" s="19"/>
      <c r="H831" s="20"/>
      <c r="I831" s="20"/>
      <c r="J831" s="20"/>
      <c r="K831" s="20"/>
      <c r="L831" s="20"/>
      <c r="M831" s="20"/>
      <c r="N831" s="19"/>
      <c r="O831" s="19"/>
      <c r="P831" s="20"/>
      <c r="Q831" s="21"/>
      <c r="R831" s="19"/>
    </row>
    <row r="832" spans="3:18">
      <c r="C832" s="19"/>
      <c r="D832" s="20"/>
      <c r="E832" s="19"/>
      <c r="F832" s="19"/>
      <c r="G832" s="19"/>
      <c r="H832" s="20"/>
      <c r="I832" s="20"/>
      <c r="J832" s="20"/>
      <c r="K832" s="20"/>
      <c r="L832" s="20"/>
      <c r="M832" s="20"/>
      <c r="N832" s="19"/>
      <c r="O832" s="19"/>
      <c r="P832" s="20"/>
      <c r="Q832" s="21"/>
      <c r="R832" s="19"/>
    </row>
    <row r="833" spans="3:18">
      <c r="C833" s="19"/>
      <c r="D833" s="20"/>
      <c r="E833" s="19"/>
      <c r="F833" s="19"/>
      <c r="G833" s="19"/>
      <c r="H833" s="20"/>
      <c r="I833" s="20"/>
      <c r="J833" s="20"/>
      <c r="K833" s="20"/>
      <c r="L833" s="20"/>
      <c r="M833" s="20"/>
      <c r="N833" s="19"/>
      <c r="O833" s="19"/>
      <c r="P833" s="20"/>
      <c r="Q833" s="21"/>
      <c r="R833" s="19"/>
    </row>
    <row r="834" spans="3:18">
      <c r="C834" s="19"/>
      <c r="D834" s="20"/>
      <c r="E834" s="19"/>
      <c r="F834" s="19"/>
      <c r="G834" s="19"/>
      <c r="H834" s="20"/>
      <c r="I834" s="20"/>
      <c r="J834" s="20"/>
      <c r="K834" s="20"/>
      <c r="L834" s="20"/>
      <c r="M834" s="20"/>
      <c r="N834" s="19"/>
      <c r="O834" s="19"/>
      <c r="P834" s="20"/>
      <c r="Q834" s="21"/>
      <c r="R834" s="19"/>
    </row>
    <row r="835" spans="3:18">
      <c r="C835" s="19"/>
      <c r="D835" s="20"/>
      <c r="E835" s="19"/>
      <c r="F835" s="19"/>
      <c r="G835" s="19"/>
      <c r="H835" s="20"/>
      <c r="I835" s="20"/>
      <c r="J835" s="20"/>
      <c r="K835" s="20"/>
      <c r="L835" s="20"/>
      <c r="M835" s="20"/>
      <c r="N835" s="19"/>
      <c r="O835" s="19"/>
      <c r="P835" s="20"/>
      <c r="Q835" s="21"/>
      <c r="R835" s="19"/>
    </row>
    <row r="836" spans="3:18">
      <c r="C836" s="19"/>
      <c r="D836" s="20"/>
      <c r="E836" s="19"/>
      <c r="F836" s="19"/>
      <c r="G836" s="19"/>
      <c r="H836" s="20"/>
      <c r="I836" s="20"/>
      <c r="J836" s="20"/>
      <c r="K836" s="20"/>
      <c r="L836" s="20"/>
      <c r="M836" s="20"/>
      <c r="N836" s="19"/>
      <c r="O836" s="19"/>
      <c r="P836" s="20"/>
      <c r="Q836" s="21"/>
      <c r="R836" s="19"/>
    </row>
    <row r="837" spans="3:18">
      <c r="C837" s="19"/>
      <c r="D837" s="20"/>
      <c r="E837" s="19"/>
      <c r="F837" s="19"/>
      <c r="G837" s="19"/>
      <c r="H837" s="20"/>
      <c r="I837" s="20"/>
      <c r="J837" s="20"/>
      <c r="K837" s="20"/>
      <c r="L837" s="20"/>
      <c r="M837" s="20"/>
      <c r="N837" s="19"/>
      <c r="O837" s="19"/>
      <c r="P837" s="20"/>
      <c r="Q837" s="21"/>
      <c r="R837" s="19"/>
    </row>
    <row r="838" spans="3:18">
      <c r="C838" s="19"/>
      <c r="D838" s="20"/>
      <c r="E838" s="19"/>
      <c r="F838" s="19"/>
      <c r="G838" s="19"/>
      <c r="H838" s="20"/>
      <c r="I838" s="20"/>
      <c r="J838" s="20"/>
      <c r="K838" s="20"/>
      <c r="L838" s="20"/>
      <c r="M838" s="20"/>
      <c r="N838" s="19"/>
      <c r="O838" s="19"/>
      <c r="P838" s="20"/>
      <c r="Q838" s="21"/>
      <c r="R838" s="19"/>
    </row>
    <row r="839" spans="3:18">
      <c r="C839" s="19"/>
      <c r="D839" s="20"/>
      <c r="E839" s="19"/>
      <c r="F839" s="19"/>
      <c r="G839" s="19"/>
      <c r="H839" s="20"/>
      <c r="I839" s="20"/>
      <c r="J839" s="20"/>
      <c r="K839" s="20"/>
      <c r="L839" s="20"/>
      <c r="M839" s="20"/>
      <c r="N839" s="19"/>
      <c r="O839" s="19"/>
      <c r="P839" s="20"/>
      <c r="Q839" s="21"/>
      <c r="R839" s="19"/>
    </row>
    <row r="840" spans="3:18">
      <c r="C840" s="19"/>
      <c r="D840" s="20"/>
      <c r="E840" s="19"/>
      <c r="F840" s="19"/>
      <c r="G840" s="19"/>
      <c r="H840" s="20"/>
      <c r="I840" s="20"/>
      <c r="J840" s="20"/>
      <c r="K840" s="20"/>
      <c r="L840" s="20"/>
      <c r="M840" s="20"/>
      <c r="N840" s="19"/>
      <c r="O840" s="19"/>
      <c r="P840" s="20"/>
      <c r="Q840" s="21"/>
      <c r="R840" s="19"/>
    </row>
    <row r="841" spans="3:18">
      <c r="C841" s="19"/>
      <c r="D841" s="20"/>
      <c r="E841" s="19"/>
      <c r="F841" s="19"/>
      <c r="G841" s="19"/>
      <c r="H841" s="20"/>
      <c r="I841" s="20"/>
      <c r="J841" s="20"/>
      <c r="K841" s="20"/>
      <c r="L841" s="20"/>
      <c r="M841" s="20"/>
      <c r="N841" s="19"/>
      <c r="O841" s="19"/>
      <c r="P841" s="20"/>
      <c r="Q841" s="21"/>
      <c r="R841" s="19"/>
    </row>
    <row r="842" spans="3:18">
      <c r="C842" s="19"/>
      <c r="D842" s="20"/>
      <c r="E842" s="19"/>
      <c r="F842" s="19"/>
      <c r="G842" s="19"/>
      <c r="H842" s="20"/>
      <c r="I842" s="20"/>
      <c r="J842" s="20"/>
      <c r="K842" s="20"/>
      <c r="L842" s="20"/>
      <c r="M842" s="20"/>
      <c r="N842" s="19"/>
      <c r="O842" s="19"/>
      <c r="P842" s="20"/>
      <c r="Q842" s="21"/>
      <c r="R842" s="19"/>
    </row>
    <row r="843" spans="3:18">
      <c r="C843" s="19"/>
      <c r="D843" s="20"/>
      <c r="E843" s="19"/>
      <c r="F843" s="19"/>
      <c r="G843" s="19"/>
      <c r="H843" s="20"/>
      <c r="I843" s="20"/>
      <c r="J843" s="20"/>
      <c r="K843" s="20"/>
      <c r="L843" s="20"/>
      <c r="M843" s="20"/>
      <c r="N843" s="19"/>
      <c r="O843" s="19"/>
      <c r="P843" s="20"/>
      <c r="Q843" s="21"/>
      <c r="R843" s="19"/>
    </row>
    <row r="844" spans="3:18">
      <c r="C844" s="19"/>
      <c r="D844" s="20"/>
      <c r="E844" s="19"/>
      <c r="F844" s="19"/>
      <c r="G844" s="19"/>
      <c r="H844" s="20"/>
      <c r="I844" s="20"/>
      <c r="J844" s="20"/>
      <c r="K844" s="20"/>
      <c r="L844" s="20"/>
      <c r="M844" s="20"/>
      <c r="N844" s="19"/>
      <c r="O844" s="19"/>
      <c r="P844" s="20"/>
      <c r="Q844" s="21"/>
      <c r="R844" s="19"/>
    </row>
    <row r="845" spans="3:18">
      <c r="C845" s="19"/>
      <c r="D845" s="20"/>
      <c r="E845" s="19"/>
      <c r="F845" s="19"/>
      <c r="G845" s="19"/>
      <c r="H845" s="20"/>
      <c r="I845" s="20"/>
      <c r="J845" s="20"/>
      <c r="K845" s="20"/>
      <c r="L845" s="20"/>
      <c r="M845" s="20"/>
      <c r="N845" s="19"/>
      <c r="O845" s="19"/>
      <c r="P845" s="20"/>
      <c r="Q845" s="21"/>
      <c r="R845" s="19"/>
    </row>
    <row r="846" spans="3:18">
      <c r="C846" s="19"/>
      <c r="D846" s="20"/>
      <c r="E846" s="19"/>
      <c r="F846" s="19"/>
      <c r="G846" s="19"/>
      <c r="H846" s="20"/>
      <c r="I846" s="20"/>
      <c r="J846" s="20"/>
      <c r="K846" s="20"/>
      <c r="L846" s="20"/>
      <c r="M846" s="20"/>
      <c r="N846" s="19"/>
      <c r="O846" s="19"/>
      <c r="P846" s="20"/>
      <c r="Q846" s="21"/>
      <c r="R846" s="19"/>
    </row>
    <row r="847" spans="3:18">
      <c r="C847" s="19"/>
      <c r="D847" s="20"/>
      <c r="E847" s="19"/>
      <c r="F847" s="19"/>
      <c r="G847" s="19"/>
      <c r="H847" s="20"/>
      <c r="I847" s="20"/>
      <c r="J847" s="20"/>
      <c r="K847" s="20"/>
      <c r="L847" s="20"/>
      <c r="M847" s="20"/>
      <c r="N847" s="19"/>
      <c r="O847" s="19"/>
      <c r="P847" s="20"/>
      <c r="Q847" s="21"/>
      <c r="R847" s="19"/>
    </row>
    <row r="848" spans="3:18">
      <c r="C848" s="19"/>
      <c r="D848" s="20"/>
      <c r="E848" s="19"/>
      <c r="F848" s="19"/>
      <c r="G848" s="19"/>
      <c r="H848" s="20"/>
      <c r="I848" s="20"/>
      <c r="J848" s="20"/>
      <c r="K848" s="20"/>
      <c r="L848" s="20"/>
      <c r="M848" s="20"/>
      <c r="N848" s="19"/>
      <c r="O848" s="19"/>
      <c r="P848" s="20"/>
      <c r="Q848" s="21"/>
      <c r="R848" s="19"/>
    </row>
    <row r="849" spans="3:18">
      <c r="C849" s="19"/>
      <c r="D849" s="20"/>
      <c r="E849" s="19"/>
      <c r="F849" s="19"/>
      <c r="G849" s="19"/>
      <c r="H849" s="20"/>
      <c r="I849" s="20"/>
      <c r="J849" s="20"/>
      <c r="K849" s="20"/>
      <c r="L849" s="20"/>
      <c r="M849" s="20"/>
      <c r="N849" s="19"/>
      <c r="O849" s="19"/>
      <c r="P849" s="20"/>
      <c r="Q849" s="21"/>
      <c r="R849" s="19"/>
    </row>
    <row r="850" spans="3:18">
      <c r="C850" s="19"/>
      <c r="D850" s="20"/>
      <c r="E850" s="19"/>
      <c r="F850" s="19"/>
      <c r="G850" s="19"/>
      <c r="H850" s="20"/>
      <c r="I850" s="20"/>
      <c r="J850" s="20"/>
      <c r="K850" s="20"/>
      <c r="L850" s="20"/>
      <c r="M850" s="20"/>
      <c r="N850" s="19"/>
      <c r="O850" s="19"/>
      <c r="P850" s="20"/>
      <c r="Q850" s="21"/>
      <c r="R850" s="19"/>
    </row>
    <row r="851" spans="3:18">
      <c r="C851" s="19"/>
      <c r="D851" s="20"/>
      <c r="E851" s="19"/>
      <c r="F851" s="19"/>
      <c r="G851" s="19"/>
      <c r="H851" s="20"/>
      <c r="I851" s="20"/>
      <c r="J851" s="20"/>
      <c r="K851" s="20"/>
      <c r="L851" s="20"/>
      <c r="M851" s="20"/>
      <c r="N851" s="19"/>
      <c r="O851" s="19"/>
      <c r="P851" s="20"/>
      <c r="Q851" s="21"/>
      <c r="R851" s="19"/>
    </row>
    <row r="852" spans="3:18">
      <c r="C852" s="19"/>
      <c r="D852" s="20"/>
      <c r="E852" s="19"/>
      <c r="F852" s="19"/>
      <c r="G852" s="19"/>
      <c r="H852" s="20"/>
      <c r="I852" s="20"/>
      <c r="J852" s="20"/>
      <c r="K852" s="20"/>
      <c r="L852" s="20"/>
      <c r="M852" s="20"/>
      <c r="N852" s="19"/>
      <c r="O852" s="19"/>
      <c r="P852" s="20"/>
      <c r="Q852" s="21"/>
      <c r="R852" s="19"/>
    </row>
    <row r="853" spans="3:18">
      <c r="C853" s="19"/>
      <c r="D853" s="20"/>
      <c r="E853" s="19"/>
      <c r="F853" s="19"/>
      <c r="G853" s="19"/>
      <c r="H853" s="20"/>
      <c r="I853" s="20"/>
      <c r="J853" s="20"/>
      <c r="K853" s="20"/>
      <c r="L853" s="20"/>
      <c r="M853" s="20"/>
      <c r="N853" s="19"/>
      <c r="O853" s="19"/>
      <c r="P853" s="20"/>
      <c r="Q853" s="21"/>
      <c r="R853" s="19"/>
    </row>
    <row r="854" spans="3:18">
      <c r="C854" s="19"/>
      <c r="D854" s="20"/>
      <c r="E854" s="19"/>
      <c r="F854" s="19"/>
      <c r="G854" s="19"/>
      <c r="H854" s="20"/>
      <c r="I854" s="20"/>
      <c r="J854" s="20"/>
      <c r="K854" s="20"/>
      <c r="L854" s="20"/>
      <c r="M854" s="20"/>
      <c r="N854" s="19"/>
      <c r="O854" s="19"/>
      <c r="P854" s="20"/>
      <c r="Q854" s="21"/>
      <c r="R854" s="19"/>
    </row>
    <row r="855" spans="3:18">
      <c r="C855" s="19"/>
      <c r="D855" s="20"/>
      <c r="E855" s="19"/>
      <c r="F855" s="19"/>
      <c r="G855" s="19"/>
      <c r="H855" s="20"/>
      <c r="I855" s="20"/>
      <c r="J855" s="20"/>
      <c r="K855" s="20"/>
      <c r="L855" s="20"/>
      <c r="M855" s="20"/>
      <c r="N855" s="19"/>
      <c r="O855" s="19"/>
      <c r="P855" s="20"/>
      <c r="Q855" s="21"/>
      <c r="R855" s="19"/>
    </row>
    <row r="856" spans="3:18">
      <c r="C856" s="19"/>
      <c r="D856" s="20"/>
      <c r="E856" s="19"/>
      <c r="F856" s="19"/>
      <c r="G856" s="19"/>
      <c r="H856" s="20"/>
      <c r="I856" s="20"/>
      <c r="J856" s="20"/>
      <c r="K856" s="20"/>
      <c r="L856" s="20"/>
      <c r="M856" s="20"/>
      <c r="N856" s="19"/>
      <c r="O856" s="19"/>
      <c r="P856" s="20"/>
      <c r="Q856" s="21"/>
      <c r="R856" s="19"/>
    </row>
    <row r="857" spans="3:18">
      <c r="C857" s="19"/>
      <c r="D857" s="20"/>
      <c r="E857" s="19"/>
      <c r="F857" s="19"/>
      <c r="G857" s="19"/>
      <c r="H857" s="20"/>
      <c r="I857" s="20"/>
      <c r="J857" s="20"/>
      <c r="K857" s="20"/>
      <c r="L857" s="20"/>
      <c r="M857" s="20"/>
      <c r="N857" s="19"/>
      <c r="O857" s="19"/>
      <c r="P857" s="20"/>
      <c r="Q857" s="21"/>
      <c r="R857" s="19"/>
    </row>
    <row r="858" spans="3:18">
      <c r="C858" s="19"/>
      <c r="D858" s="20"/>
      <c r="E858" s="19"/>
      <c r="F858" s="19"/>
      <c r="G858" s="19"/>
      <c r="H858" s="20"/>
      <c r="I858" s="20"/>
      <c r="J858" s="20"/>
      <c r="K858" s="20"/>
      <c r="L858" s="20"/>
      <c r="M858" s="20"/>
      <c r="N858" s="19"/>
      <c r="O858" s="19"/>
      <c r="P858" s="20"/>
      <c r="Q858" s="21"/>
      <c r="R858" s="19"/>
    </row>
    <row r="859" spans="3:18">
      <c r="C859" s="19"/>
      <c r="D859" s="20"/>
      <c r="E859" s="19"/>
      <c r="F859" s="19"/>
      <c r="G859" s="19"/>
      <c r="H859" s="20"/>
      <c r="I859" s="20"/>
      <c r="J859" s="20"/>
      <c r="K859" s="20"/>
      <c r="L859" s="20"/>
      <c r="M859" s="20"/>
      <c r="N859" s="19"/>
      <c r="O859" s="19"/>
      <c r="P859" s="20"/>
      <c r="Q859" s="21"/>
      <c r="R859" s="19"/>
    </row>
    <row r="860" spans="3:18">
      <c r="C860" s="19"/>
      <c r="D860" s="20"/>
      <c r="E860" s="19"/>
      <c r="F860" s="19"/>
      <c r="G860" s="19"/>
      <c r="H860" s="20"/>
      <c r="I860" s="20"/>
      <c r="J860" s="20"/>
      <c r="K860" s="20"/>
      <c r="L860" s="20"/>
      <c r="M860" s="20"/>
      <c r="N860" s="19"/>
      <c r="O860" s="19"/>
      <c r="P860" s="20"/>
      <c r="Q860" s="21"/>
      <c r="R860" s="19"/>
    </row>
    <row r="861" spans="3:18">
      <c r="C861" s="19"/>
      <c r="D861" s="20"/>
      <c r="E861" s="19"/>
      <c r="F861" s="19"/>
      <c r="G861" s="19"/>
      <c r="H861" s="20"/>
      <c r="I861" s="20"/>
      <c r="J861" s="20"/>
      <c r="K861" s="20"/>
      <c r="L861" s="20"/>
      <c r="M861" s="20"/>
      <c r="N861" s="19"/>
      <c r="O861" s="19"/>
      <c r="P861" s="20"/>
      <c r="Q861" s="21"/>
      <c r="R861" s="19"/>
    </row>
    <row r="862" spans="3:18">
      <c r="C862" s="19"/>
      <c r="D862" s="20"/>
      <c r="E862" s="19"/>
      <c r="F862" s="19"/>
      <c r="G862" s="19"/>
      <c r="H862" s="20"/>
      <c r="I862" s="20"/>
      <c r="J862" s="20"/>
      <c r="K862" s="20"/>
      <c r="L862" s="20"/>
      <c r="M862" s="20"/>
      <c r="N862" s="19"/>
      <c r="O862" s="19"/>
      <c r="P862" s="20"/>
      <c r="Q862" s="21"/>
      <c r="R862" s="19"/>
    </row>
    <row r="863" spans="3:18">
      <c r="C863" s="19"/>
      <c r="D863" s="20"/>
      <c r="E863" s="19"/>
      <c r="F863" s="19"/>
      <c r="G863" s="19"/>
      <c r="H863" s="20"/>
      <c r="I863" s="20"/>
      <c r="J863" s="20"/>
      <c r="K863" s="20"/>
      <c r="L863" s="20"/>
      <c r="M863" s="20"/>
      <c r="N863" s="19"/>
      <c r="O863" s="19"/>
      <c r="P863" s="20"/>
      <c r="Q863" s="21"/>
      <c r="R863" s="19"/>
    </row>
    <row r="864" spans="3:18">
      <c r="C864" s="19"/>
      <c r="D864" s="20"/>
      <c r="E864" s="19"/>
      <c r="F864" s="19"/>
      <c r="G864" s="19"/>
      <c r="H864" s="20"/>
      <c r="I864" s="20"/>
      <c r="J864" s="20"/>
      <c r="K864" s="20"/>
      <c r="L864" s="20"/>
      <c r="M864" s="20"/>
      <c r="N864" s="19"/>
      <c r="O864" s="19"/>
      <c r="P864" s="20"/>
      <c r="Q864" s="21"/>
      <c r="R864" s="19"/>
    </row>
    <row r="865" spans="3:18">
      <c r="C865" s="19"/>
      <c r="D865" s="20"/>
      <c r="E865" s="19"/>
      <c r="F865" s="19"/>
      <c r="G865" s="19"/>
      <c r="H865" s="20"/>
      <c r="I865" s="20"/>
      <c r="J865" s="20"/>
      <c r="K865" s="20"/>
      <c r="L865" s="20"/>
      <c r="M865" s="20"/>
      <c r="N865" s="19"/>
      <c r="O865" s="19"/>
      <c r="P865" s="20"/>
      <c r="Q865" s="21"/>
      <c r="R865" s="19"/>
    </row>
    <row r="866" spans="3:18">
      <c r="C866" s="19"/>
      <c r="D866" s="20"/>
      <c r="E866" s="19"/>
      <c r="F866" s="19"/>
      <c r="G866" s="19"/>
      <c r="H866" s="20"/>
      <c r="I866" s="20"/>
      <c r="J866" s="20"/>
      <c r="K866" s="20"/>
      <c r="L866" s="20"/>
      <c r="M866" s="20"/>
      <c r="N866" s="19"/>
      <c r="O866" s="19"/>
      <c r="P866" s="20"/>
      <c r="Q866" s="21"/>
      <c r="R866" s="19"/>
    </row>
    <row r="867" spans="3:18">
      <c r="C867" s="19"/>
      <c r="D867" s="20"/>
      <c r="E867" s="19"/>
      <c r="F867" s="19"/>
      <c r="G867" s="19"/>
      <c r="H867" s="20"/>
      <c r="I867" s="20"/>
      <c r="J867" s="20"/>
      <c r="K867" s="20"/>
      <c r="L867" s="20"/>
      <c r="M867" s="20"/>
      <c r="N867" s="19"/>
      <c r="O867" s="19"/>
      <c r="P867" s="20"/>
      <c r="Q867" s="21"/>
      <c r="R867" s="19"/>
    </row>
    <row r="868" spans="3:18">
      <c r="C868" s="19"/>
      <c r="D868" s="20"/>
      <c r="E868" s="19"/>
      <c r="F868" s="19"/>
      <c r="G868" s="19"/>
      <c r="H868" s="20"/>
      <c r="I868" s="20"/>
      <c r="J868" s="20"/>
      <c r="K868" s="20"/>
      <c r="L868" s="20"/>
      <c r="M868" s="20"/>
      <c r="N868" s="19"/>
      <c r="O868" s="19"/>
      <c r="P868" s="20"/>
      <c r="Q868" s="21"/>
      <c r="R868" s="19"/>
    </row>
    <row r="869" spans="3:18">
      <c r="C869" s="19"/>
      <c r="D869" s="20"/>
      <c r="E869" s="19"/>
      <c r="F869" s="19"/>
      <c r="G869" s="19"/>
      <c r="H869" s="20"/>
      <c r="I869" s="20"/>
      <c r="J869" s="20"/>
      <c r="K869" s="20"/>
      <c r="L869" s="20"/>
      <c r="M869" s="20"/>
      <c r="N869" s="19"/>
      <c r="O869" s="19"/>
      <c r="P869" s="20"/>
      <c r="Q869" s="21"/>
      <c r="R869" s="19"/>
    </row>
    <row r="870" spans="3:18">
      <c r="C870" s="19"/>
      <c r="D870" s="20"/>
      <c r="E870" s="19"/>
      <c r="F870" s="19"/>
      <c r="G870" s="19"/>
      <c r="H870" s="20"/>
      <c r="I870" s="20"/>
      <c r="J870" s="20"/>
      <c r="K870" s="20"/>
      <c r="L870" s="20"/>
      <c r="M870" s="20"/>
      <c r="N870" s="19"/>
      <c r="O870" s="19"/>
      <c r="P870" s="20"/>
      <c r="Q870" s="21"/>
      <c r="R870" s="19"/>
    </row>
    <row r="871" spans="3:18">
      <c r="C871" s="19"/>
      <c r="D871" s="20"/>
      <c r="E871" s="19"/>
      <c r="F871" s="19"/>
      <c r="G871" s="19"/>
      <c r="H871" s="20"/>
      <c r="I871" s="20"/>
      <c r="J871" s="20"/>
      <c r="K871" s="20"/>
      <c r="L871" s="20"/>
      <c r="M871" s="20"/>
      <c r="N871" s="19"/>
      <c r="O871" s="19"/>
      <c r="P871" s="20"/>
      <c r="Q871" s="21"/>
      <c r="R871" s="19"/>
    </row>
    <row r="872" spans="3:18">
      <c r="C872" s="19"/>
      <c r="D872" s="20"/>
      <c r="E872" s="19"/>
      <c r="F872" s="19"/>
      <c r="G872" s="19"/>
      <c r="H872" s="20"/>
      <c r="I872" s="20"/>
      <c r="J872" s="20"/>
      <c r="K872" s="20"/>
      <c r="L872" s="20"/>
      <c r="M872" s="20"/>
      <c r="N872" s="19"/>
      <c r="O872" s="19"/>
      <c r="P872" s="20"/>
      <c r="Q872" s="21"/>
      <c r="R872" s="19"/>
    </row>
    <row r="873" spans="3:18">
      <c r="C873" s="19"/>
      <c r="D873" s="20"/>
      <c r="E873" s="19"/>
      <c r="F873" s="19"/>
      <c r="G873" s="19"/>
      <c r="H873" s="20"/>
      <c r="I873" s="20"/>
      <c r="J873" s="20"/>
      <c r="K873" s="20"/>
      <c r="L873" s="20"/>
      <c r="M873" s="20"/>
      <c r="N873" s="19"/>
      <c r="O873" s="19"/>
      <c r="P873" s="20"/>
      <c r="Q873" s="21"/>
      <c r="R873" s="19"/>
    </row>
    <row r="874" spans="3:18">
      <c r="C874" s="19"/>
      <c r="D874" s="20"/>
      <c r="E874" s="19"/>
      <c r="F874" s="19"/>
      <c r="G874" s="19"/>
      <c r="H874" s="20"/>
      <c r="I874" s="20"/>
      <c r="J874" s="20"/>
      <c r="K874" s="20"/>
      <c r="L874" s="20"/>
      <c r="M874" s="20"/>
      <c r="N874" s="19"/>
      <c r="O874" s="19"/>
      <c r="P874" s="20"/>
      <c r="Q874" s="21"/>
      <c r="R874" s="19"/>
    </row>
    <row r="875" spans="3:18">
      <c r="C875" s="19"/>
      <c r="D875" s="20"/>
      <c r="E875" s="19"/>
      <c r="F875" s="19"/>
      <c r="G875" s="19"/>
      <c r="H875" s="20"/>
      <c r="I875" s="20"/>
      <c r="J875" s="20"/>
      <c r="K875" s="20"/>
      <c r="L875" s="20"/>
      <c r="M875" s="20"/>
      <c r="N875" s="19"/>
      <c r="O875" s="19"/>
      <c r="P875" s="20"/>
      <c r="Q875" s="21"/>
      <c r="R875" s="19"/>
    </row>
    <row r="876" spans="3:18">
      <c r="C876" s="19"/>
      <c r="D876" s="20"/>
      <c r="E876" s="19"/>
      <c r="F876" s="19"/>
      <c r="G876" s="19"/>
      <c r="H876" s="20"/>
      <c r="I876" s="20"/>
      <c r="J876" s="20"/>
      <c r="K876" s="20"/>
      <c r="L876" s="20"/>
      <c r="M876" s="20"/>
      <c r="N876" s="19"/>
      <c r="O876" s="19"/>
      <c r="P876" s="20"/>
      <c r="Q876" s="21"/>
      <c r="R876" s="19"/>
    </row>
    <row r="877" spans="3:18">
      <c r="C877" s="19"/>
      <c r="D877" s="20"/>
      <c r="E877" s="19"/>
      <c r="F877" s="19"/>
      <c r="G877" s="19"/>
      <c r="H877" s="20"/>
      <c r="I877" s="20"/>
      <c r="J877" s="20"/>
      <c r="K877" s="20"/>
      <c r="L877" s="20"/>
      <c r="M877" s="20"/>
      <c r="N877" s="19"/>
      <c r="O877" s="19"/>
      <c r="P877" s="20"/>
      <c r="Q877" s="21"/>
      <c r="R877" s="19"/>
    </row>
    <row r="878" spans="3:18">
      <c r="C878" s="19"/>
      <c r="D878" s="20"/>
      <c r="E878" s="19"/>
      <c r="F878" s="19"/>
      <c r="G878" s="19"/>
      <c r="H878" s="20"/>
      <c r="I878" s="20"/>
      <c r="J878" s="20"/>
      <c r="K878" s="20"/>
      <c r="L878" s="20"/>
      <c r="M878" s="20"/>
      <c r="N878" s="19"/>
      <c r="O878" s="19"/>
      <c r="P878" s="20"/>
      <c r="Q878" s="21"/>
      <c r="R878" s="19"/>
    </row>
    <row r="879" spans="3:18">
      <c r="C879" s="19"/>
      <c r="D879" s="20"/>
      <c r="E879" s="19"/>
      <c r="F879" s="19"/>
      <c r="G879" s="19"/>
      <c r="H879" s="20"/>
      <c r="I879" s="20"/>
      <c r="J879" s="20"/>
      <c r="K879" s="20"/>
      <c r="L879" s="20"/>
      <c r="M879" s="20"/>
      <c r="N879" s="19"/>
      <c r="O879" s="19"/>
      <c r="P879" s="20"/>
      <c r="Q879" s="21"/>
      <c r="R879" s="19"/>
    </row>
    <row r="880" spans="3:18">
      <c r="C880" s="19"/>
      <c r="D880" s="20"/>
      <c r="E880" s="19"/>
      <c r="F880" s="19"/>
      <c r="G880" s="19"/>
      <c r="H880" s="20"/>
      <c r="I880" s="20"/>
      <c r="J880" s="20"/>
      <c r="K880" s="20"/>
      <c r="L880" s="20"/>
      <c r="M880" s="20"/>
      <c r="N880" s="19"/>
      <c r="O880" s="19"/>
      <c r="P880" s="20"/>
      <c r="Q880" s="21"/>
      <c r="R880" s="19"/>
    </row>
    <row r="881" spans="3:18">
      <c r="C881" s="19"/>
      <c r="D881" s="20"/>
      <c r="E881" s="19"/>
      <c r="F881" s="19"/>
      <c r="G881" s="19"/>
      <c r="H881" s="20"/>
      <c r="I881" s="20"/>
      <c r="J881" s="20"/>
      <c r="K881" s="20"/>
      <c r="L881" s="20"/>
      <c r="M881" s="20"/>
      <c r="N881" s="19"/>
      <c r="O881" s="19"/>
      <c r="P881" s="20"/>
      <c r="Q881" s="21"/>
      <c r="R881" s="19"/>
    </row>
    <row r="882" spans="3:18">
      <c r="C882" s="19"/>
      <c r="D882" s="20"/>
      <c r="E882" s="19"/>
      <c r="F882" s="19"/>
      <c r="G882" s="19"/>
      <c r="H882" s="20"/>
      <c r="I882" s="20"/>
      <c r="J882" s="20"/>
      <c r="K882" s="20"/>
      <c r="L882" s="20"/>
      <c r="M882" s="20"/>
      <c r="N882" s="19"/>
      <c r="O882" s="19"/>
      <c r="P882" s="20"/>
      <c r="Q882" s="21"/>
      <c r="R882" s="19"/>
    </row>
    <row r="883" spans="3:18">
      <c r="C883" s="19"/>
      <c r="D883" s="20"/>
      <c r="E883" s="19"/>
      <c r="F883" s="19"/>
      <c r="G883" s="19"/>
      <c r="H883" s="20"/>
      <c r="I883" s="20"/>
      <c r="J883" s="20"/>
      <c r="K883" s="20"/>
      <c r="L883" s="20"/>
      <c r="M883" s="20"/>
      <c r="N883" s="19"/>
      <c r="O883" s="19"/>
      <c r="P883" s="20"/>
      <c r="Q883" s="21"/>
      <c r="R883" s="19"/>
    </row>
    <row r="884" spans="3:18">
      <c r="C884" s="19"/>
      <c r="D884" s="20"/>
      <c r="E884" s="19"/>
      <c r="F884" s="19"/>
      <c r="G884" s="19"/>
      <c r="H884" s="20"/>
      <c r="I884" s="20"/>
      <c r="J884" s="20"/>
      <c r="K884" s="20"/>
      <c r="L884" s="20"/>
      <c r="M884" s="20"/>
      <c r="N884" s="19"/>
      <c r="O884" s="19"/>
      <c r="P884" s="20"/>
      <c r="Q884" s="21"/>
      <c r="R884" s="19"/>
    </row>
    <row r="885" spans="3:18">
      <c r="C885" s="19"/>
      <c r="D885" s="20"/>
      <c r="E885" s="19"/>
      <c r="F885" s="19"/>
      <c r="G885" s="19"/>
      <c r="H885" s="20"/>
      <c r="I885" s="20"/>
      <c r="J885" s="20"/>
      <c r="K885" s="20"/>
      <c r="L885" s="20"/>
      <c r="M885" s="20"/>
      <c r="N885" s="19"/>
      <c r="O885" s="19"/>
      <c r="P885" s="20"/>
      <c r="Q885" s="21"/>
      <c r="R885" s="19"/>
    </row>
    <row r="886" spans="3:18">
      <c r="C886" s="19"/>
      <c r="D886" s="20"/>
      <c r="E886" s="19"/>
      <c r="F886" s="19"/>
      <c r="G886" s="19"/>
      <c r="H886" s="20"/>
      <c r="I886" s="20"/>
      <c r="J886" s="20"/>
      <c r="K886" s="20"/>
      <c r="L886" s="20"/>
      <c r="M886" s="20"/>
      <c r="N886" s="19"/>
      <c r="O886" s="19"/>
      <c r="P886" s="20"/>
      <c r="Q886" s="21"/>
      <c r="R886" s="19"/>
    </row>
    <row r="887" spans="3:18">
      <c r="C887" s="19"/>
      <c r="D887" s="20"/>
      <c r="E887" s="19"/>
      <c r="F887" s="19"/>
      <c r="G887" s="19"/>
      <c r="H887" s="20"/>
      <c r="I887" s="20"/>
      <c r="J887" s="20"/>
      <c r="K887" s="20"/>
      <c r="L887" s="20"/>
      <c r="M887" s="20"/>
      <c r="N887" s="19"/>
      <c r="O887" s="19"/>
      <c r="P887" s="20"/>
      <c r="Q887" s="21"/>
      <c r="R887" s="19"/>
    </row>
    <row r="888" spans="3:18">
      <c r="C888" s="19"/>
      <c r="D888" s="20"/>
      <c r="E888" s="19"/>
      <c r="F888" s="19"/>
      <c r="G888" s="19"/>
      <c r="H888" s="20"/>
      <c r="I888" s="20"/>
      <c r="J888" s="20"/>
      <c r="K888" s="20"/>
      <c r="L888" s="20"/>
      <c r="M888" s="20"/>
      <c r="N888" s="19"/>
      <c r="O888" s="19"/>
      <c r="P888" s="20"/>
      <c r="Q888" s="21"/>
      <c r="R888" s="19"/>
    </row>
    <row r="889" spans="3:18">
      <c r="C889" s="19"/>
      <c r="D889" s="20"/>
      <c r="E889" s="19"/>
      <c r="F889" s="19"/>
      <c r="G889" s="19"/>
      <c r="H889" s="20"/>
      <c r="I889" s="20"/>
      <c r="J889" s="20"/>
      <c r="K889" s="20"/>
      <c r="L889" s="20"/>
      <c r="M889" s="20"/>
      <c r="N889" s="19"/>
      <c r="O889" s="19"/>
      <c r="P889" s="20"/>
      <c r="Q889" s="21"/>
      <c r="R889" s="19"/>
    </row>
    <row r="890" spans="3:18">
      <c r="C890" s="19"/>
      <c r="D890" s="20"/>
      <c r="E890" s="19"/>
      <c r="F890" s="19"/>
      <c r="G890" s="19"/>
      <c r="H890" s="20"/>
      <c r="I890" s="20"/>
      <c r="J890" s="20"/>
      <c r="K890" s="20"/>
      <c r="L890" s="20"/>
      <c r="M890" s="20"/>
      <c r="N890" s="19"/>
      <c r="O890" s="19"/>
      <c r="P890" s="20"/>
      <c r="Q890" s="21"/>
      <c r="R890" s="19"/>
    </row>
    <row r="891" spans="3:18">
      <c r="C891" s="19"/>
      <c r="D891" s="20"/>
      <c r="E891" s="19"/>
      <c r="F891" s="19"/>
      <c r="G891" s="19"/>
      <c r="H891" s="20"/>
      <c r="I891" s="20"/>
      <c r="J891" s="20"/>
      <c r="K891" s="20"/>
      <c r="L891" s="20"/>
      <c r="M891" s="20"/>
      <c r="N891" s="19"/>
      <c r="O891" s="19"/>
      <c r="P891" s="20"/>
      <c r="Q891" s="21"/>
      <c r="R891" s="19"/>
    </row>
    <row r="892" spans="3:18">
      <c r="C892" s="19"/>
      <c r="D892" s="20"/>
      <c r="E892" s="19"/>
      <c r="F892" s="19"/>
      <c r="G892" s="19"/>
      <c r="H892" s="20"/>
      <c r="I892" s="20"/>
      <c r="J892" s="20"/>
      <c r="K892" s="20"/>
      <c r="L892" s="20"/>
      <c r="M892" s="20"/>
      <c r="N892" s="19"/>
      <c r="O892" s="19"/>
      <c r="P892" s="20"/>
      <c r="Q892" s="21"/>
      <c r="R892" s="19"/>
    </row>
    <row r="893" spans="3:18">
      <c r="C893" s="19"/>
      <c r="D893" s="20"/>
      <c r="E893" s="19"/>
      <c r="F893" s="19"/>
      <c r="G893" s="19"/>
      <c r="H893" s="20"/>
      <c r="I893" s="20"/>
      <c r="J893" s="20"/>
      <c r="K893" s="20"/>
      <c r="L893" s="20"/>
      <c r="M893" s="20"/>
      <c r="N893" s="19"/>
      <c r="O893" s="19"/>
      <c r="P893" s="20"/>
      <c r="Q893" s="21"/>
      <c r="R893" s="19"/>
    </row>
    <row r="894" spans="3:18">
      <c r="C894" s="19"/>
      <c r="D894" s="20"/>
      <c r="E894" s="19"/>
      <c r="F894" s="19"/>
      <c r="G894" s="19"/>
      <c r="H894" s="20"/>
      <c r="I894" s="20"/>
      <c r="J894" s="20"/>
      <c r="K894" s="20"/>
      <c r="L894" s="20"/>
      <c r="M894" s="20"/>
      <c r="N894" s="19"/>
      <c r="O894" s="19"/>
      <c r="P894" s="20"/>
      <c r="Q894" s="21"/>
      <c r="R894" s="19"/>
    </row>
    <row r="895" spans="3:18">
      <c r="C895" s="19"/>
      <c r="D895" s="20"/>
      <c r="E895" s="19"/>
      <c r="F895" s="19"/>
      <c r="G895" s="19"/>
      <c r="H895" s="20"/>
      <c r="I895" s="20"/>
      <c r="J895" s="20"/>
      <c r="K895" s="20"/>
      <c r="L895" s="20"/>
      <c r="M895" s="20"/>
      <c r="N895" s="19"/>
      <c r="O895" s="19"/>
      <c r="P895" s="20"/>
      <c r="Q895" s="21"/>
      <c r="R895" s="19"/>
    </row>
    <row r="896" spans="3:18">
      <c r="C896" s="19"/>
      <c r="D896" s="20"/>
      <c r="E896" s="19"/>
      <c r="F896" s="19"/>
      <c r="G896" s="19"/>
      <c r="H896" s="20"/>
      <c r="I896" s="20"/>
      <c r="J896" s="20"/>
      <c r="K896" s="20"/>
      <c r="L896" s="20"/>
      <c r="M896" s="20"/>
      <c r="N896" s="19"/>
      <c r="O896" s="19"/>
      <c r="P896" s="20"/>
      <c r="Q896" s="21"/>
      <c r="R896" s="19"/>
    </row>
    <row r="897" spans="3:18">
      <c r="C897" s="19"/>
      <c r="D897" s="20"/>
      <c r="E897" s="19"/>
      <c r="F897" s="19"/>
      <c r="G897" s="19"/>
      <c r="H897" s="20"/>
      <c r="I897" s="20"/>
      <c r="J897" s="20"/>
      <c r="K897" s="20"/>
      <c r="L897" s="20"/>
      <c r="M897" s="20"/>
      <c r="N897" s="19"/>
      <c r="O897" s="19"/>
      <c r="P897" s="20"/>
      <c r="Q897" s="21"/>
      <c r="R897" s="19"/>
    </row>
    <row r="898" spans="3:18">
      <c r="C898" s="19"/>
      <c r="D898" s="20"/>
      <c r="E898" s="19"/>
      <c r="F898" s="19"/>
      <c r="G898" s="19"/>
      <c r="H898" s="20"/>
      <c r="I898" s="20"/>
      <c r="J898" s="20"/>
      <c r="K898" s="20"/>
      <c r="L898" s="20"/>
      <c r="M898" s="20"/>
      <c r="N898" s="19"/>
      <c r="O898" s="19"/>
      <c r="P898" s="20"/>
      <c r="Q898" s="21"/>
      <c r="R898" s="19"/>
    </row>
    <row r="899" spans="3:18">
      <c r="C899" s="19"/>
      <c r="D899" s="20"/>
      <c r="E899" s="19"/>
      <c r="F899" s="19"/>
      <c r="G899" s="19"/>
      <c r="H899" s="20"/>
      <c r="I899" s="20"/>
      <c r="J899" s="20"/>
      <c r="K899" s="20"/>
      <c r="L899" s="20"/>
      <c r="M899" s="20"/>
      <c r="N899" s="19"/>
      <c r="O899" s="19"/>
      <c r="P899" s="20"/>
      <c r="Q899" s="21"/>
      <c r="R899" s="19"/>
    </row>
    <row r="900" spans="3:18">
      <c r="C900" s="19"/>
      <c r="D900" s="20"/>
      <c r="E900" s="19"/>
      <c r="F900" s="19"/>
      <c r="G900" s="19"/>
      <c r="H900" s="20"/>
      <c r="I900" s="20"/>
      <c r="J900" s="20"/>
      <c r="K900" s="20"/>
      <c r="L900" s="20"/>
      <c r="M900" s="20"/>
      <c r="N900" s="19"/>
      <c r="O900" s="19"/>
      <c r="P900" s="20"/>
      <c r="Q900" s="21"/>
      <c r="R900" s="19"/>
    </row>
    <row r="901" spans="3:18">
      <c r="C901" s="19"/>
      <c r="D901" s="20"/>
      <c r="E901" s="19"/>
      <c r="F901" s="19"/>
      <c r="G901" s="19"/>
      <c r="H901" s="20"/>
      <c r="I901" s="20"/>
      <c r="J901" s="20"/>
      <c r="K901" s="20"/>
      <c r="L901" s="20"/>
      <c r="M901" s="20"/>
      <c r="N901" s="19"/>
      <c r="O901" s="19"/>
      <c r="P901" s="20"/>
      <c r="Q901" s="21"/>
      <c r="R901" s="19"/>
    </row>
    <row r="902" spans="3:18">
      <c r="C902" s="19"/>
      <c r="D902" s="20"/>
      <c r="E902" s="19"/>
      <c r="F902" s="19"/>
      <c r="G902" s="19"/>
      <c r="H902" s="20"/>
      <c r="I902" s="20"/>
      <c r="J902" s="20"/>
      <c r="K902" s="20"/>
      <c r="L902" s="20"/>
      <c r="M902" s="20"/>
      <c r="N902" s="19"/>
      <c r="O902" s="19"/>
      <c r="P902" s="20"/>
      <c r="Q902" s="21"/>
      <c r="R902" s="19"/>
    </row>
    <row r="903" spans="3:18">
      <c r="C903" s="19"/>
      <c r="D903" s="20"/>
      <c r="E903" s="19"/>
      <c r="F903" s="19"/>
      <c r="G903" s="19"/>
      <c r="H903" s="20"/>
      <c r="I903" s="20"/>
      <c r="J903" s="20"/>
      <c r="K903" s="20"/>
      <c r="L903" s="20"/>
      <c r="M903" s="20"/>
      <c r="N903" s="19"/>
      <c r="O903" s="19"/>
      <c r="P903" s="20"/>
      <c r="Q903" s="21"/>
      <c r="R903" s="19"/>
    </row>
    <row r="904" spans="3:18">
      <c r="C904" s="19"/>
      <c r="D904" s="20"/>
      <c r="E904" s="19"/>
      <c r="F904" s="19"/>
      <c r="G904" s="19"/>
      <c r="H904" s="20"/>
      <c r="I904" s="20"/>
      <c r="J904" s="20"/>
      <c r="K904" s="20"/>
      <c r="L904" s="20"/>
      <c r="M904" s="20"/>
      <c r="N904" s="19"/>
      <c r="O904" s="19"/>
      <c r="P904" s="20"/>
      <c r="Q904" s="21"/>
      <c r="R904" s="19"/>
    </row>
    <row r="905" spans="3:18">
      <c r="C905" s="19"/>
      <c r="D905" s="20"/>
      <c r="E905" s="19"/>
      <c r="F905" s="19"/>
      <c r="G905" s="19"/>
      <c r="H905" s="20"/>
      <c r="I905" s="20"/>
      <c r="J905" s="20"/>
      <c r="K905" s="20"/>
      <c r="L905" s="20"/>
      <c r="M905" s="20"/>
      <c r="N905" s="19"/>
      <c r="O905" s="19"/>
      <c r="P905" s="20"/>
      <c r="Q905" s="21"/>
      <c r="R905" s="19"/>
    </row>
    <row r="906" spans="3:18">
      <c r="C906" s="19"/>
      <c r="D906" s="20"/>
      <c r="E906" s="19"/>
      <c r="F906" s="19"/>
      <c r="G906" s="19"/>
      <c r="H906" s="20"/>
      <c r="I906" s="20"/>
      <c r="J906" s="20"/>
      <c r="K906" s="20"/>
      <c r="L906" s="20"/>
      <c r="M906" s="20"/>
      <c r="N906" s="19"/>
      <c r="O906" s="19"/>
      <c r="P906" s="20"/>
      <c r="Q906" s="21"/>
      <c r="R906" s="19"/>
    </row>
    <row r="907" spans="3:18">
      <c r="C907" s="19"/>
      <c r="D907" s="20"/>
      <c r="E907" s="19"/>
      <c r="F907" s="19"/>
      <c r="G907" s="19"/>
      <c r="H907" s="20"/>
      <c r="I907" s="20"/>
      <c r="J907" s="20"/>
      <c r="K907" s="20"/>
      <c r="L907" s="20"/>
      <c r="M907" s="20"/>
      <c r="N907" s="19"/>
      <c r="O907" s="19"/>
      <c r="P907" s="20"/>
      <c r="Q907" s="21"/>
      <c r="R907" s="19"/>
    </row>
    <row r="908" spans="3:18">
      <c r="C908" s="19"/>
      <c r="D908" s="20"/>
      <c r="E908" s="19"/>
      <c r="F908" s="19"/>
      <c r="G908" s="19"/>
      <c r="H908" s="20"/>
      <c r="I908" s="20"/>
      <c r="J908" s="20"/>
      <c r="K908" s="20"/>
      <c r="L908" s="20"/>
      <c r="M908" s="20"/>
      <c r="N908" s="19"/>
      <c r="O908" s="19"/>
      <c r="P908" s="20"/>
      <c r="Q908" s="21"/>
      <c r="R908" s="19"/>
    </row>
    <row r="909" spans="3:18">
      <c r="C909" s="19"/>
      <c r="D909" s="20"/>
      <c r="E909" s="19"/>
      <c r="F909" s="19"/>
      <c r="G909" s="19"/>
      <c r="H909" s="20"/>
      <c r="I909" s="20"/>
      <c r="J909" s="20"/>
      <c r="K909" s="20"/>
      <c r="L909" s="20"/>
      <c r="M909" s="20"/>
      <c r="N909" s="19"/>
      <c r="O909" s="19"/>
      <c r="P909" s="20"/>
      <c r="Q909" s="21"/>
      <c r="R909" s="19"/>
    </row>
    <row r="910" spans="3:18">
      <c r="C910" s="19"/>
      <c r="D910" s="20"/>
      <c r="E910" s="19"/>
      <c r="F910" s="19"/>
      <c r="G910" s="19"/>
      <c r="H910" s="20"/>
      <c r="I910" s="20"/>
      <c r="J910" s="20"/>
      <c r="K910" s="20"/>
      <c r="L910" s="20"/>
      <c r="M910" s="20"/>
      <c r="N910" s="19"/>
      <c r="O910" s="19"/>
      <c r="P910" s="20"/>
      <c r="Q910" s="21"/>
      <c r="R910" s="19"/>
    </row>
    <row r="911" spans="3:18">
      <c r="C911" s="19"/>
      <c r="D911" s="20"/>
      <c r="E911" s="19"/>
      <c r="F911" s="19"/>
      <c r="G911" s="19"/>
      <c r="H911" s="20"/>
      <c r="I911" s="20"/>
      <c r="J911" s="20"/>
      <c r="K911" s="20"/>
      <c r="L911" s="20"/>
      <c r="M911" s="20"/>
      <c r="N911" s="19"/>
      <c r="O911" s="19"/>
      <c r="P911" s="20"/>
      <c r="Q911" s="21"/>
      <c r="R911" s="19"/>
    </row>
    <row r="912" spans="3:18">
      <c r="C912" s="19"/>
      <c r="D912" s="20"/>
      <c r="E912" s="19"/>
      <c r="F912" s="19"/>
      <c r="G912" s="19"/>
      <c r="H912" s="20"/>
      <c r="I912" s="20"/>
      <c r="J912" s="20"/>
      <c r="K912" s="20"/>
      <c r="L912" s="20"/>
      <c r="M912" s="20"/>
      <c r="N912" s="19"/>
      <c r="O912" s="19"/>
      <c r="P912" s="20"/>
      <c r="Q912" s="21"/>
      <c r="R912" s="19"/>
    </row>
    <row r="913" spans="3:18">
      <c r="C913" s="19"/>
      <c r="D913" s="20"/>
      <c r="E913" s="19"/>
      <c r="F913" s="19"/>
      <c r="G913" s="19"/>
      <c r="H913" s="20"/>
      <c r="I913" s="20"/>
      <c r="J913" s="20"/>
      <c r="K913" s="20"/>
      <c r="L913" s="20"/>
      <c r="M913" s="20"/>
      <c r="N913" s="19"/>
      <c r="O913" s="19"/>
      <c r="P913" s="20"/>
      <c r="Q913" s="21"/>
      <c r="R913" s="19"/>
    </row>
    <row r="914" spans="3:18">
      <c r="C914" s="19"/>
      <c r="D914" s="20"/>
      <c r="E914" s="19"/>
      <c r="F914" s="19"/>
      <c r="G914" s="19"/>
      <c r="H914" s="20"/>
      <c r="I914" s="20"/>
      <c r="J914" s="20"/>
      <c r="K914" s="20"/>
      <c r="L914" s="20"/>
      <c r="M914" s="20"/>
      <c r="N914" s="19"/>
      <c r="O914" s="19"/>
      <c r="P914" s="20"/>
      <c r="Q914" s="21"/>
      <c r="R914" s="19"/>
    </row>
    <row r="915" spans="3:18">
      <c r="C915" s="19"/>
      <c r="D915" s="20"/>
      <c r="E915" s="19"/>
      <c r="F915" s="19"/>
      <c r="G915" s="19"/>
      <c r="H915" s="20"/>
      <c r="I915" s="20"/>
      <c r="J915" s="20"/>
      <c r="K915" s="20"/>
      <c r="L915" s="20"/>
      <c r="M915" s="20"/>
      <c r="N915" s="19"/>
      <c r="O915" s="19"/>
      <c r="P915" s="20"/>
      <c r="Q915" s="21"/>
      <c r="R915" s="19"/>
    </row>
    <row r="916" spans="3:18">
      <c r="C916" s="19"/>
      <c r="D916" s="20"/>
      <c r="E916" s="19"/>
      <c r="F916" s="19"/>
      <c r="G916" s="19"/>
      <c r="H916" s="20"/>
      <c r="I916" s="20"/>
      <c r="J916" s="20"/>
      <c r="K916" s="20"/>
      <c r="L916" s="20"/>
      <c r="M916" s="20"/>
      <c r="N916" s="19"/>
      <c r="O916" s="19"/>
      <c r="P916" s="20"/>
      <c r="Q916" s="21"/>
      <c r="R916" s="19"/>
    </row>
    <row r="917" spans="3:18">
      <c r="C917" s="19"/>
      <c r="D917" s="20"/>
      <c r="E917" s="19"/>
      <c r="F917" s="19"/>
      <c r="G917" s="19"/>
      <c r="H917" s="20"/>
      <c r="I917" s="20"/>
      <c r="J917" s="20"/>
      <c r="K917" s="20"/>
      <c r="L917" s="20"/>
      <c r="M917" s="20"/>
      <c r="N917" s="19"/>
      <c r="O917" s="19"/>
      <c r="P917" s="20"/>
      <c r="Q917" s="21"/>
      <c r="R917" s="19"/>
    </row>
    <row r="918" spans="3:18">
      <c r="C918" s="19"/>
      <c r="D918" s="20"/>
      <c r="E918" s="19"/>
      <c r="F918" s="19"/>
      <c r="G918" s="19"/>
      <c r="H918" s="20"/>
      <c r="I918" s="20"/>
      <c r="J918" s="20"/>
      <c r="K918" s="20"/>
      <c r="L918" s="20"/>
      <c r="M918" s="20"/>
      <c r="N918" s="19"/>
      <c r="O918" s="19"/>
      <c r="P918" s="20"/>
      <c r="Q918" s="21"/>
      <c r="R918" s="19"/>
    </row>
    <row r="919" spans="3:18">
      <c r="C919" s="19"/>
      <c r="D919" s="20"/>
      <c r="E919" s="19"/>
      <c r="F919" s="19"/>
      <c r="G919" s="19"/>
      <c r="H919" s="20"/>
      <c r="I919" s="20"/>
      <c r="J919" s="20"/>
      <c r="K919" s="20"/>
      <c r="L919" s="20"/>
      <c r="M919" s="20"/>
      <c r="N919" s="19"/>
      <c r="O919" s="19"/>
      <c r="P919" s="20"/>
      <c r="Q919" s="21"/>
      <c r="R919" s="19"/>
    </row>
    <row r="920" spans="3:18">
      <c r="C920" s="19"/>
      <c r="D920" s="20"/>
      <c r="E920" s="19"/>
      <c r="F920" s="19"/>
      <c r="G920" s="19"/>
      <c r="H920" s="20"/>
      <c r="I920" s="20"/>
      <c r="J920" s="20"/>
      <c r="K920" s="20"/>
      <c r="L920" s="20"/>
      <c r="M920" s="20"/>
      <c r="N920" s="19"/>
      <c r="O920" s="19"/>
      <c r="P920" s="20"/>
      <c r="Q920" s="21"/>
      <c r="R920" s="19"/>
    </row>
    <row r="921" spans="3:18">
      <c r="C921" s="19"/>
      <c r="D921" s="20"/>
      <c r="E921" s="19"/>
      <c r="F921" s="19"/>
      <c r="G921" s="19"/>
      <c r="H921" s="20"/>
      <c r="I921" s="20"/>
      <c r="J921" s="20"/>
      <c r="K921" s="20"/>
      <c r="L921" s="20"/>
      <c r="M921" s="20"/>
      <c r="N921" s="19"/>
      <c r="O921" s="19"/>
      <c r="P921" s="20"/>
      <c r="Q921" s="21"/>
      <c r="R921" s="19"/>
    </row>
    <row r="922" spans="3:18">
      <c r="C922" s="19"/>
      <c r="D922" s="20"/>
      <c r="E922" s="19"/>
      <c r="F922" s="19"/>
      <c r="G922" s="19"/>
      <c r="H922" s="20"/>
      <c r="I922" s="20"/>
      <c r="J922" s="20"/>
      <c r="K922" s="20"/>
      <c r="L922" s="20"/>
      <c r="M922" s="20"/>
      <c r="N922" s="19"/>
      <c r="O922" s="19"/>
      <c r="P922" s="20"/>
      <c r="Q922" s="21"/>
      <c r="R922" s="19"/>
    </row>
    <row r="923" spans="3:18">
      <c r="C923" s="19"/>
      <c r="D923" s="20"/>
      <c r="E923" s="19"/>
      <c r="F923" s="19"/>
      <c r="G923" s="19"/>
      <c r="H923" s="20"/>
      <c r="I923" s="20"/>
      <c r="J923" s="20"/>
      <c r="K923" s="20"/>
      <c r="L923" s="20"/>
      <c r="M923" s="20"/>
      <c r="N923" s="19"/>
      <c r="O923" s="19"/>
      <c r="P923" s="20"/>
      <c r="Q923" s="21"/>
      <c r="R923" s="19"/>
    </row>
    <row r="924" spans="3:18">
      <c r="C924" s="19"/>
      <c r="D924" s="20"/>
      <c r="E924" s="19"/>
      <c r="F924" s="19"/>
      <c r="G924" s="19"/>
      <c r="H924" s="20"/>
      <c r="I924" s="20"/>
      <c r="J924" s="20"/>
      <c r="K924" s="20"/>
      <c r="L924" s="20"/>
      <c r="M924" s="20"/>
      <c r="N924" s="19"/>
      <c r="O924" s="19"/>
      <c r="P924" s="20"/>
      <c r="Q924" s="21"/>
      <c r="R924" s="19"/>
    </row>
    <row r="925" spans="3:18">
      <c r="C925" s="19"/>
      <c r="D925" s="20"/>
      <c r="E925" s="19"/>
      <c r="F925" s="19"/>
      <c r="G925" s="19"/>
      <c r="H925" s="20"/>
      <c r="I925" s="20"/>
      <c r="J925" s="20"/>
      <c r="K925" s="20"/>
      <c r="L925" s="20"/>
      <c r="M925" s="20"/>
      <c r="N925" s="19"/>
      <c r="O925" s="19"/>
      <c r="P925" s="20"/>
      <c r="Q925" s="21"/>
      <c r="R925" s="19"/>
    </row>
    <row r="926" spans="3:18">
      <c r="C926" s="19"/>
      <c r="D926" s="20"/>
      <c r="E926" s="19"/>
      <c r="F926" s="19"/>
      <c r="G926" s="19"/>
      <c r="H926" s="20"/>
      <c r="I926" s="20"/>
      <c r="J926" s="20"/>
      <c r="K926" s="20"/>
      <c r="L926" s="20"/>
      <c r="M926" s="20"/>
      <c r="N926" s="19"/>
      <c r="O926" s="19"/>
      <c r="P926" s="20"/>
      <c r="Q926" s="21"/>
      <c r="R926" s="19"/>
    </row>
    <row r="927" spans="3:18">
      <c r="C927" s="19"/>
      <c r="D927" s="20"/>
      <c r="E927" s="19"/>
      <c r="F927" s="19"/>
      <c r="G927" s="19"/>
      <c r="H927" s="20"/>
      <c r="I927" s="20"/>
      <c r="J927" s="20"/>
      <c r="K927" s="20"/>
      <c r="L927" s="20"/>
      <c r="M927" s="20"/>
      <c r="N927" s="19"/>
      <c r="O927" s="19"/>
      <c r="P927" s="20"/>
      <c r="Q927" s="21"/>
      <c r="R927" s="19"/>
    </row>
    <row r="928" spans="3:18">
      <c r="C928" s="19"/>
      <c r="D928" s="20"/>
      <c r="E928" s="19"/>
      <c r="F928" s="19"/>
      <c r="G928" s="19"/>
      <c r="H928" s="20"/>
      <c r="I928" s="20"/>
      <c r="J928" s="20"/>
      <c r="K928" s="20"/>
      <c r="L928" s="20"/>
      <c r="M928" s="20"/>
      <c r="N928" s="19"/>
      <c r="O928" s="19"/>
      <c r="P928" s="20"/>
      <c r="Q928" s="21"/>
      <c r="R928" s="19"/>
    </row>
    <row r="929" spans="3:18">
      <c r="C929" s="19"/>
      <c r="D929" s="20"/>
      <c r="E929" s="19"/>
      <c r="F929" s="19"/>
      <c r="G929" s="19"/>
      <c r="H929" s="20"/>
      <c r="I929" s="20"/>
      <c r="J929" s="20"/>
      <c r="K929" s="20"/>
      <c r="L929" s="20"/>
      <c r="M929" s="20"/>
      <c r="N929" s="19"/>
      <c r="O929" s="19"/>
      <c r="P929" s="20"/>
      <c r="Q929" s="21"/>
      <c r="R929" s="19"/>
    </row>
    <row r="930" spans="3:18">
      <c r="C930" s="19"/>
      <c r="D930" s="20"/>
      <c r="E930" s="19"/>
      <c r="F930" s="19"/>
      <c r="G930" s="19"/>
      <c r="H930" s="20"/>
      <c r="I930" s="20"/>
      <c r="J930" s="20"/>
      <c r="K930" s="20"/>
      <c r="L930" s="20"/>
      <c r="M930" s="20"/>
      <c r="N930" s="19"/>
      <c r="O930" s="19"/>
      <c r="P930" s="20"/>
      <c r="Q930" s="21"/>
      <c r="R930" s="19"/>
    </row>
    <row r="931" spans="3:18">
      <c r="C931" s="19"/>
      <c r="D931" s="20"/>
      <c r="E931" s="19"/>
      <c r="F931" s="19"/>
      <c r="G931" s="19"/>
      <c r="H931" s="20"/>
      <c r="I931" s="20"/>
      <c r="J931" s="20"/>
      <c r="K931" s="20"/>
      <c r="L931" s="20"/>
      <c r="M931" s="20"/>
      <c r="N931" s="19"/>
      <c r="O931" s="19"/>
      <c r="P931" s="20"/>
      <c r="Q931" s="21"/>
      <c r="R931" s="19"/>
    </row>
    <row r="932" spans="3:18">
      <c r="C932" s="19"/>
      <c r="D932" s="20"/>
      <c r="E932" s="19"/>
      <c r="F932" s="19"/>
      <c r="G932" s="19"/>
      <c r="H932" s="20"/>
      <c r="I932" s="20"/>
      <c r="J932" s="20"/>
      <c r="K932" s="20"/>
      <c r="L932" s="20"/>
      <c r="M932" s="20"/>
      <c r="N932" s="19"/>
      <c r="O932" s="19"/>
      <c r="P932" s="20"/>
      <c r="Q932" s="21"/>
      <c r="R932" s="19"/>
    </row>
    <row r="933" spans="3:18">
      <c r="C933" s="19"/>
      <c r="D933" s="20"/>
      <c r="E933" s="19"/>
      <c r="F933" s="19"/>
      <c r="G933" s="19"/>
      <c r="H933" s="20"/>
      <c r="I933" s="20"/>
      <c r="J933" s="20"/>
      <c r="K933" s="20"/>
      <c r="L933" s="20"/>
      <c r="M933" s="20"/>
      <c r="N933" s="19"/>
      <c r="O933" s="19"/>
      <c r="P933" s="20"/>
      <c r="Q933" s="21"/>
      <c r="R933" s="19"/>
    </row>
    <row r="934" spans="3:18">
      <c r="C934" s="19"/>
      <c r="D934" s="20"/>
      <c r="E934" s="19"/>
      <c r="F934" s="19"/>
      <c r="G934" s="19"/>
      <c r="H934" s="20"/>
      <c r="I934" s="20"/>
      <c r="J934" s="20"/>
      <c r="K934" s="20"/>
      <c r="L934" s="20"/>
      <c r="M934" s="20"/>
      <c r="N934" s="19"/>
      <c r="O934" s="19"/>
      <c r="P934" s="20"/>
      <c r="Q934" s="21"/>
      <c r="R934" s="19"/>
    </row>
    <row r="935" spans="3:18">
      <c r="C935" s="19"/>
      <c r="D935" s="20"/>
      <c r="E935" s="19"/>
      <c r="F935" s="19"/>
      <c r="G935" s="19"/>
      <c r="H935" s="20"/>
      <c r="I935" s="20"/>
      <c r="J935" s="20"/>
      <c r="K935" s="20"/>
      <c r="L935" s="20"/>
      <c r="M935" s="20"/>
      <c r="N935" s="19"/>
      <c r="O935" s="19"/>
      <c r="P935" s="20"/>
      <c r="Q935" s="21"/>
      <c r="R935" s="19"/>
    </row>
    <row r="936" spans="3:18">
      <c r="C936" s="19"/>
      <c r="D936" s="20"/>
      <c r="E936" s="19"/>
      <c r="F936" s="19"/>
      <c r="G936" s="19"/>
      <c r="H936" s="20"/>
      <c r="I936" s="20"/>
      <c r="J936" s="20"/>
      <c r="K936" s="20"/>
      <c r="L936" s="20"/>
      <c r="M936" s="20"/>
      <c r="N936" s="19"/>
      <c r="O936" s="19"/>
      <c r="P936" s="20"/>
      <c r="Q936" s="21"/>
      <c r="R936" s="19"/>
    </row>
    <row r="937" spans="3:18">
      <c r="C937" s="19"/>
      <c r="D937" s="20"/>
      <c r="E937" s="19"/>
      <c r="F937" s="19"/>
      <c r="G937" s="19"/>
      <c r="H937" s="20"/>
      <c r="I937" s="20"/>
      <c r="J937" s="20"/>
      <c r="K937" s="20"/>
      <c r="L937" s="20"/>
      <c r="M937" s="20"/>
      <c r="N937" s="19"/>
      <c r="O937" s="19"/>
      <c r="P937" s="20"/>
      <c r="Q937" s="21"/>
      <c r="R937" s="19"/>
    </row>
    <row r="938" spans="3:18">
      <c r="C938" s="19"/>
      <c r="D938" s="20"/>
      <c r="E938" s="19"/>
      <c r="F938" s="19"/>
      <c r="G938" s="19"/>
      <c r="H938" s="20"/>
      <c r="I938" s="20"/>
      <c r="J938" s="20"/>
      <c r="K938" s="20"/>
      <c r="L938" s="20"/>
      <c r="M938" s="20"/>
      <c r="N938" s="19"/>
      <c r="O938" s="19"/>
      <c r="P938" s="20"/>
      <c r="Q938" s="21"/>
      <c r="R938" s="19"/>
    </row>
    <row r="939" spans="3:18">
      <c r="C939" s="19"/>
      <c r="D939" s="20"/>
      <c r="E939" s="19"/>
      <c r="F939" s="19"/>
      <c r="G939" s="19"/>
      <c r="H939" s="20"/>
      <c r="I939" s="20"/>
      <c r="J939" s="20"/>
      <c r="K939" s="20"/>
      <c r="L939" s="20"/>
      <c r="M939" s="20"/>
      <c r="N939" s="19"/>
      <c r="O939" s="19"/>
      <c r="P939" s="20"/>
      <c r="Q939" s="21"/>
      <c r="R939" s="19"/>
    </row>
    <row r="940" spans="3:18">
      <c r="C940" s="19"/>
      <c r="D940" s="20"/>
      <c r="E940" s="19"/>
      <c r="F940" s="19"/>
      <c r="G940" s="19"/>
      <c r="H940" s="20"/>
      <c r="I940" s="20"/>
      <c r="J940" s="20"/>
      <c r="K940" s="20"/>
      <c r="L940" s="20"/>
      <c r="M940" s="20"/>
      <c r="N940" s="19"/>
      <c r="O940" s="19"/>
      <c r="P940" s="20"/>
      <c r="Q940" s="21"/>
      <c r="R940" s="19"/>
    </row>
    <row r="941" spans="3:18">
      <c r="C941" s="19"/>
      <c r="D941" s="20"/>
      <c r="E941" s="19"/>
      <c r="F941" s="19"/>
      <c r="G941" s="19"/>
      <c r="H941" s="20"/>
      <c r="I941" s="20"/>
      <c r="J941" s="20"/>
      <c r="K941" s="20"/>
      <c r="L941" s="20"/>
      <c r="M941" s="20"/>
      <c r="N941" s="19"/>
      <c r="O941" s="19"/>
      <c r="P941" s="20"/>
      <c r="Q941" s="21"/>
      <c r="R941" s="19"/>
    </row>
    <row r="942" spans="3:18">
      <c r="C942" s="19"/>
      <c r="D942" s="20"/>
      <c r="E942" s="19"/>
      <c r="F942" s="19"/>
      <c r="G942" s="19"/>
      <c r="H942" s="20"/>
      <c r="I942" s="20"/>
      <c r="J942" s="20"/>
      <c r="K942" s="20"/>
      <c r="L942" s="20"/>
      <c r="M942" s="20"/>
      <c r="N942" s="19"/>
      <c r="O942" s="19"/>
      <c r="P942" s="20"/>
      <c r="Q942" s="21"/>
      <c r="R942" s="19"/>
    </row>
    <row r="943" spans="3:18">
      <c r="C943" s="19"/>
      <c r="D943" s="20"/>
      <c r="E943" s="19"/>
      <c r="F943" s="19"/>
      <c r="G943" s="19"/>
      <c r="H943" s="20"/>
      <c r="I943" s="20"/>
      <c r="J943" s="20"/>
      <c r="K943" s="20"/>
      <c r="L943" s="20"/>
      <c r="M943" s="20"/>
      <c r="N943" s="19"/>
      <c r="O943" s="19"/>
      <c r="P943" s="20"/>
      <c r="Q943" s="21"/>
      <c r="R943" s="19"/>
    </row>
    <row r="944" spans="3:18">
      <c r="C944" s="19"/>
      <c r="D944" s="20"/>
      <c r="E944" s="19"/>
      <c r="F944" s="19"/>
      <c r="G944" s="19"/>
      <c r="H944" s="20"/>
      <c r="I944" s="20"/>
      <c r="J944" s="20"/>
      <c r="K944" s="20"/>
      <c r="L944" s="20"/>
      <c r="M944" s="20"/>
      <c r="N944" s="19"/>
      <c r="O944" s="19"/>
      <c r="P944" s="20"/>
      <c r="Q944" s="21"/>
      <c r="R944" s="19"/>
    </row>
    <row r="945" spans="3:18">
      <c r="C945" s="19"/>
      <c r="D945" s="20"/>
      <c r="E945" s="19"/>
      <c r="F945" s="19"/>
      <c r="G945" s="19"/>
      <c r="H945" s="20"/>
      <c r="I945" s="20"/>
      <c r="J945" s="20"/>
      <c r="K945" s="20"/>
      <c r="L945" s="20"/>
      <c r="M945" s="20"/>
      <c r="N945" s="19"/>
      <c r="O945" s="19"/>
      <c r="P945" s="20"/>
      <c r="Q945" s="21"/>
      <c r="R945" s="19"/>
    </row>
    <row r="946" spans="3:18">
      <c r="C946" s="19"/>
      <c r="D946" s="20"/>
      <c r="E946" s="19"/>
      <c r="F946" s="19"/>
      <c r="G946" s="19"/>
      <c r="H946" s="20"/>
      <c r="I946" s="20"/>
      <c r="J946" s="20"/>
      <c r="K946" s="20"/>
      <c r="L946" s="20"/>
      <c r="M946" s="20"/>
      <c r="N946" s="19"/>
      <c r="O946" s="19"/>
      <c r="P946" s="20"/>
      <c r="Q946" s="21"/>
      <c r="R946" s="19"/>
    </row>
    <row r="947" spans="3:18">
      <c r="C947" s="19"/>
      <c r="D947" s="20"/>
      <c r="E947" s="19"/>
      <c r="F947" s="19"/>
      <c r="G947" s="19"/>
      <c r="H947" s="20"/>
      <c r="I947" s="20"/>
      <c r="J947" s="20"/>
      <c r="K947" s="20"/>
      <c r="L947" s="20"/>
      <c r="M947" s="20"/>
      <c r="N947" s="19"/>
      <c r="O947" s="19"/>
      <c r="P947" s="20"/>
      <c r="Q947" s="21"/>
      <c r="R947" s="19"/>
    </row>
    <row r="948" spans="3:18">
      <c r="C948" s="19"/>
      <c r="D948" s="20"/>
      <c r="E948" s="19"/>
      <c r="F948" s="19"/>
      <c r="G948" s="19"/>
      <c r="H948" s="20"/>
      <c r="I948" s="20"/>
      <c r="J948" s="20"/>
      <c r="K948" s="20"/>
      <c r="L948" s="20"/>
      <c r="M948" s="20"/>
      <c r="N948" s="19"/>
      <c r="O948" s="19"/>
      <c r="P948" s="20"/>
      <c r="Q948" s="21"/>
      <c r="R948" s="19"/>
    </row>
    <row r="949" spans="3:18">
      <c r="C949" s="19"/>
      <c r="D949" s="20"/>
      <c r="E949" s="19"/>
      <c r="F949" s="19"/>
      <c r="G949" s="19"/>
      <c r="H949" s="20"/>
      <c r="I949" s="20"/>
      <c r="J949" s="20"/>
      <c r="K949" s="20"/>
      <c r="L949" s="20"/>
      <c r="M949" s="20"/>
      <c r="N949" s="19"/>
      <c r="O949" s="19"/>
      <c r="P949" s="20"/>
      <c r="Q949" s="21"/>
      <c r="R949" s="19"/>
    </row>
    <row r="950" spans="3:18">
      <c r="C950" s="19"/>
      <c r="D950" s="20"/>
      <c r="E950" s="19"/>
      <c r="F950" s="19"/>
      <c r="G950" s="19"/>
      <c r="H950" s="20"/>
      <c r="I950" s="20"/>
      <c r="J950" s="20"/>
      <c r="K950" s="20"/>
      <c r="L950" s="20"/>
      <c r="M950" s="20"/>
      <c r="N950" s="19"/>
      <c r="O950" s="19"/>
      <c r="P950" s="20"/>
      <c r="Q950" s="21"/>
      <c r="R950" s="19"/>
    </row>
    <row r="951" spans="3:18">
      <c r="C951" s="19"/>
      <c r="D951" s="20"/>
      <c r="E951" s="19"/>
      <c r="F951" s="19"/>
      <c r="G951" s="19"/>
      <c r="H951" s="20"/>
      <c r="I951" s="20"/>
      <c r="J951" s="20"/>
      <c r="K951" s="20"/>
      <c r="L951" s="20"/>
      <c r="M951" s="20"/>
      <c r="N951" s="19"/>
      <c r="O951" s="19"/>
      <c r="P951" s="20"/>
      <c r="Q951" s="21"/>
      <c r="R951" s="19"/>
    </row>
    <row r="952" spans="3:18">
      <c r="C952" s="19"/>
      <c r="D952" s="20"/>
      <c r="E952" s="19"/>
      <c r="F952" s="19"/>
      <c r="G952" s="19"/>
      <c r="H952" s="20"/>
      <c r="I952" s="20"/>
      <c r="J952" s="20"/>
      <c r="K952" s="20"/>
      <c r="L952" s="20"/>
      <c r="M952" s="20"/>
      <c r="N952" s="19"/>
      <c r="O952" s="19"/>
      <c r="P952" s="20"/>
      <c r="Q952" s="21"/>
      <c r="R952" s="19"/>
    </row>
    <row r="953" spans="3:18">
      <c r="C953" s="19"/>
      <c r="D953" s="20"/>
      <c r="E953" s="19"/>
      <c r="F953" s="19"/>
      <c r="G953" s="19"/>
      <c r="H953" s="20"/>
      <c r="I953" s="20"/>
      <c r="J953" s="20"/>
      <c r="K953" s="20"/>
      <c r="L953" s="20"/>
      <c r="M953" s="20"/>
      <c r="N953" s="19"/>
      <c r="O953" s="19"/>
      <c r="P953" s="20"/>
      <c r="Q953" s="21"/>
      <c r="R953" s="19"/>
    </row>
    <row r="954" spans="3:18">
      <c r="C954" s="19"/>
      <c r="D954" s="20"/>
      <c r="E954" s="19"/>
      <c r="F954" s="19"/>
      <c r="G954" s="19"/>
      <c r="H954" s="20"/>
      <c r="I954" s="20"/>
      <c r="J954" s="20"/>
      <c r="K954" s="20"/>
      <c r="L954" s="20"/>
      <c r="M954" s="20"/>
      <c r="N954" s="19"/>
      <c r="O954" s="19"/>
      <c r="P954" s="20"/>
      <c r="Q954" s="21"/>
      <c r="R954" s="19"/>
    </row>
    <row r="955" spans="3:18">
      <c r="C955" s="19"/>
      <c r="D955" s="20"/>
      <c r="E955" s="19"/>
      <c r="F955" s="19"/>
      <c r="G955" s="19"/>
      <c r="H955" s="20"/>
      <c r="I955" s="20"/>
      <c r="J955" s="20"/>
      <c r="K955" s="20"/>
      <c r="L955" s="20"/>
      <c r="M955" s="20"/>
      <c r="N955" s="19"/>
      <c r="O955" s="19"/>
      <c r="P955" s="20"/>
      <c r="Q955" s="21"/>
      <c r="R955" s="19"/>
    </row>
    <row r="956" spans="3:18">
      <c r="C956" s="19"/>
      <c r="D956" s="20"/>
      <c r="E956" s="19"/>
      <c r="F956" s="19"/>
      <c r="G956" s="19"/>
      <c r="H956" s="20"/>
      <c r="I956" s="20"/>
      <c r="J956" s="20"/>
      <c r="K956" s="20"/>
      <c r="L956" s="20"/>
      <c r="M956" s="20"/>
      <c r="N956" s="19"/>
      <c r="O956" s="19"/>
      <c r="P956" s="20"/>
      <c r="Q956" s="21"/>
      <c r="R956" s="19"/>
    </row>
    <row r="957" spans="3:18">
      <c r="C957" s="19"/>
      <c r="D957" s="20"/>
      <c r="E957" s="19"/>
      <c r="F957" s="19"/>
      <c r="G957" s="19"/>
      <c r="H957" s="20"/>
      <c r="I957" s="20"/>
      <c r="J957" s="20"/>
      <c r="K957" s="20"/>
      <c r="L957" s="20"/>
      <c r="M957" s="20"/>
      <c r="N957" s="19"/>
      <c r="O957" s="19"/>
      <c r="P957" s="20"/>
      <c r="Q957" s="21"/>
      <c r="R957" s="19"/>
    </row>
    <row r="958" spans="3:18">
      <c r="C958" s="19"/>
      <c r="D958" s="20"/>
      <c r="E958" s="19"/>
      <c r="F958" s="19"/>
      <c r="G958" s="19"/>
      <c r="H958" s="20"/>
      <c r="I958" s="20"/>
      <c r="J958" s="20"/>
      <c r="K958" s="20"/>
      <c r="L958" s="20"/>
      <c r="M958" s="20"/>
      <c r="N958" s="19"/>
      <c r="O958" s="19"/>
      <c r="P958" s="20"/>
      <c r="Q958" s="21"/>
      <c r="R958" s="19"/>
    </row>
    <row r="959" spans="3:18">
      <c r="C959" s="19"/>
      <c r="D959" s="20"/>
      <c r="E959" s="19"/>
      <c r="F959" s="19"/>
      <c r="G959" s="19"/>
      <c r="H959" s="20"/>
      <c r="I959" s="20"/>
      <c r="J959" s="20"/>
      <c r="K959" s="20"/>
      <c r="L959" s="20"/>
      <c r="M959" s="20"/>
      <c r="N959" s="19"/>
      <c r="O959" s="19"/>
      <c r="P959" s="20"/>
      <c r="Q959" s="21"/>
      <c r="R959" s="19"/>
    </row>
    <row r="960" spans="3:18">
      <c r="C960" s="19"/>
      <c r="D960" s="20"/>
      <c r="E960" s="19"/>
      <c r="F960" s="19"/>
      <c r="G960" s="19"/>
      <c r="H960" s="20"/>
      <c r="I960" s="20"/>
      <c r="J960" s="20"/>
      <c r="K960" s="20"/>
      <c r="L960" s="20"/>
      <c r="M960" s="20"/>
      <c r="N960" s="19"/>
      <c r="O960" s="19"/>
      <c r="P960" s="20"/>
      <c r="Q960" s="21"/>
      <c r="R960" s="19"/>
    </row>
    <row r="961" spans="3:18">
      <c r="C961" s="19"/>
      <c r="D961" s="20"/>
      <c r="E961" s="19"/>
      <c r="F961" s="19"/>
      <c r="G961" s="19"/>
      <c r="H961" s="20"/>
      <c r="I961" s="20"/>
      <c r="J961" s="20"/>
      <c r="K961" s="20"/>
      <c r="L961" s="20"/>
      <c r="M961" s="20"/>
      <c r="N961" s="19"/>
      <c r="O961" s="19"/>
      <c r="P961" s="20"/>
      <c r="Q961" s="21"/>
      <c r="R961" s="19"/>
    </row>
    <row r="962" spans="3:18">
      <c r="C962" s="19"/>
      <c r="D962" s="20"/>
      <c r="E962" s="19"/>
      <c r="F962" s="19"/>
      <c r="G962" s="19"/>
      <c r="H962" s="20"/>
      <c r="I962" s="20"/>
      <c r="J962" s="20"/>
      <c r="K962" s="20"/>
      <c r="L962" s="20"/>
      <c r="M962" s="20"/>
      <c r="N962" s="19"/>
      <c r="O962" s="19"/>
      <c r="P962" s="20"/>
      <c r="Q962" s="21"/>
      <c r="R962" s="19"/>
    </row>
    <row r="963" spans="3:18">
      <c r="C963" s="19"/>
      <c r="D963" s="20"/>
      <c r="E963" s="19"/>
      <c r="F963" s="19"/>
      <c r="G963" s="19"/>
      <c r="H963" s="20"/>
      <c r="I963" s="20"/>
      <c r="J963" s="20"/>
      <c r="K963" s="20"/>
      <c r="L963" s="20"/>
      <c r="M963" s="20"/>
      <c r="N963" s="19"/>
      <c r="O963" s="19"/>
      <c r="P963" s="20"/>
      <c r="Q963" s="21"/>
      <c r="R963" s="19"/>
    </row>
    <row r="964" spans="3:18">
      <c r="C964" s="19"/>
      <c r="D964" s="20"/>
      <c r="E964" s="19"/>
      <c r="F964" s="19"/>
      <c r="G964" s="19"/>
      <c r="H964" s="20"/>
      <c r="I964" s="20"/>
      <c r="J964" s="20"/>
      <c r="K964" s="20"/>
      <c r="L964" s="20"/>
      <c r="M964" s="20"/>
      <c r="N964" s="19"/>
      <c r="O964" s="19"/>
      <c r="P964" s="20"/>
      <c r="Q964" s="21"/>
      <c r="R964" s="19"/>
    </row>
    <row r="965" spans="3:18">
      <c r="C965" s="19"/>
      <c r="D965" s="20"/>
      <c r="E965" s="19"/>
      <c r="F965" s="19"/>
      <c r="G965" s="19"/>
      <c r="H965" s="20"/>
      <c r="I965" s="20"/>
      <c r="J965" s="20"/>
      <c r="K965" s="20"/>
      <c r="L965" s="20"/>
      <c r="M965" s="20"/>
      <c r="N965" s="19"/>
      <c r="O965" s="19"/>
      <c r="P965" s="20"/>
      <c r="Q965" s="21"/>
      <c r="R965" s="19"/>
    </row>
    <row r="966" spans="3:18">
      <c r="C966" s="19"/>
      <c r="D966" s="20"/>
      <c r="E966" s="19"/>
      <c r="F966" s="19"/>
      <c r="G966" s="19"/>
      <c r="H966" s="20"/>
      <c r="I966" s="20"/>
      <c r="J966" s="20"/>
      <c r="K966" s="20"/>
      <c r="L966" s="20"/>
      <c r="M966" s="20"/>
      <c r="N966" s="19"/>
      <c r="O966" s="19"/>
      <c r="P966" s="20"/>
      <c r="Q966" s="21"/>
      <c r="R966" s="19"/>
    </row>
    <row r="967" spans="3:18">
      <c r="C967" s="19"/>
      <c r="D967" s="20"/>
      <c r="E967" s="19"/>
      <c r="F967" s="19"/>
      <c r="G967" s="19"/>
      <c r="H967" s="20"/>
      <c r="I967" s="20"/>
      <c r="J967" s="20"/>
      <c r="K967" s="20"/>
      <c r="L967" s="20"/>
      <c r="M967" s="20"/>
      <c r="N967" s="19"/>
      <c r="O967" s="19"/>
      <c r="P967" s="20"/>
      <c r="Q967" s="21"/>
      <c r="R967" s="19"/>
    </row>
    <row r="968" spans="3:18">
      <c r="C968" s="19"/>
      <c r="D968" s="20"/>
      <c r="E968" s="19"/>
      <c r="F968" s="19"/>
      <c r="G968" s="19"/>
      <c r="H968" s="20"/>
      <c r="I968" s="20"/>
      <c r="J968" s="20"/>
      <c r="K968" s="20"/>
      <c r="L968" s="20"/>
      <c r="M968" s="20"/>
      <c r="N968" s="19"/>
      <c r="O968" s="19"/>
      <c r="P968" s="20"/>
      <c r="Q968" s="21"/>
      <c r="R968" s="19"/>
    </row>
    <row r="969" spans="3:18">
      <c r="C969" s="19"/>
      <c r="D969" s="20"/>
      <c r="E969" s="19"/>
      <c r="F969" s="19"/>
      <c r="G969" s="19"/>
      <c r="H969" s="20"/>
      <c r="I969" s="20"/>
      <c r="J969" s="20"/>
      <c r="K969" s="20"/>
      <c r="L969" s="20"/>
      <c r="M969" s="20"/>
      <c r="N969" s="19"/>
      <c r="O969" s="19"/>
      <c r="P969" s="20"/>
      <c r="Q969" s="21"/>
      <c r="R969" s="19"/>
    </row>
    <row r="970" spans="3:18">
      <c r="C970" s="19"/>
      <c r="D970" s="20"/>
      <c r="E970" s="19"/>
      <c r="F970" s="19"/>
      <c r="G970" s="19"/>
      <c r="H970" s="20"/>
      <c r="I970" s="20"/>
      <c r="J970" s="20"/>
      <c r="K970" s="20"/>
      <c r="L970" s="20"/>
      <c r="M970" s="20"/>
      <c r="N970" s="19"/>
      <c r="O970" s="19"/>
      <c r="P970" s="20"/>
      <c r="Q970" s="21"/>
      <c r="R970" s="19"/>
    </row>
    <row r="971" spans="3:18">
      <c r="C971" s="19"/>
      <c r="D971" s="20"/>
      <c r="E971" s="19"/>
      <c r="F971" s="19"/>
      <c r="G971" s="19"/>
      <c r="H971" s="20"/>
      <c r="I971" s="20"/>
      <c r="J971" s="20"/>
      <c r="K971" s="20"/>
      <c r="L971" s="20"/>
      <c r="M971" s="20"/>
      <c r="N971" s="19"/>
      <c r="O971" s="19"/>
      <c r="P971" s="20"/>
      <c r="Q971" s="21"/>
      <c r="R971" s="19"/>
    </row>
    <row r="972" spans="3:18">
      <c r="C972" s="19"/>
      <c r="D972" s="20"/>
      <c r="E972" s="19"/>
      <c r="F972" s="19"/>
      <c r="G972" s="19"/>
      <c r="H972" s="20"/>
      <c r="I972" s="20"/>
      <c r="J972" s="20"/>
      <c r="K972" s="20"/>
      <c r="L972" s="20"/>
      <c r="M972" s="20"/>
      <c r="N972" s="19"/>
      <c r="O972" s="19"/>
      <c r="P972" s="20"/>
      <c r="Q972" s="21"/>
      <c r="R972" s="19"/>
    </row>
    <row r="973" spans="3:18">
      <c r="C973" s="19"/>
      <c r="D973" s="20"/>
      <c r="E973" s="19"/>
      <c r="F973" s="19"/>
      <c r="G973" s="19"/>
      <c r="H973" s="20"/>
      <c r="I973" s="20"/>
      <c r="J973" s="20"/>
      <c r="K973" s="20"/>
      <c r="L973" s="20"/>
      <c r="M973" s="20"/>
      <c r="N973" s="19"/>
      <c r="O973" s="19"/>
      <c r="P973" s="20"/>
      <c r="Q973" s="21"/>
      <c r="R973" s="19"/>
    </row>
    <row r="974" spans="3:18">
      <c r="C974" s="19"/>
      <c r="D974" s="20"/>
      <c r="E974" s="19"/>
      <c r="F974" s="19"/>
      <c r="G974" s="19"/>
      <c r="H974" s="20"/>
      <c r="I974" s="20"/>
      <c r="J974" s="20"/>
      <c r="K974" s="20"/>
      <c r="L974" s="20"/>
      <c r="M974" s="20"/>
      <c r="N974" s="19"/>
      <c r="O974" s="19"/>
      <c r="P974" s="20"/>
      <c r="Q974" s="21"/>
      <c r="R974" s="19"/>
    </row>
    <row r="975" spans="3:18">
      <c r="C975" s="19"/>
      <c r="D975" s="20"/>
      <c r="E975" s="19"/>
      <c r="F975" s="19"/>
      <c r="G975" s="19"/>
      <c r="H975" s="20"/>
      <c r="I975" s="20"/>
      <c r="J975" s="20"/>
      <c r="K975" s="20"/>
      <c r="L975" s="20"/>
      <c r="M975" s="20"/>
      <c r="N975" s="19"/>
      <c r="O975" s="19"/>
      <c r="P975" s="20"/>
      <c r="Q975" s="21"/>
      <c r="R975" s="19"/>
    </row>
    <row r="976" spans="3:18">
      <c r="C976" s="19"/>
      <c r="D976" s="20"/>
      <c r="E976" s="19"/>
      <c r="F976" s="19"/>
      <c r="G976" s="19"/>
      <c r="H976" s="20"/>
      <c r="I976" s="20"/>
      <c r="J976" s="20"/>
      <c r="K976" s="20"/>
      <c r="L976" s="20"/>
      <c r="M976" s="20"/>
      <c r="N976" s="19"/>
      <c r="O976" s="19"/>
      <c r="P976" s="20"/>
      <c r="Q976" s="21"/>
      <c r="R976" s="19"/>
    </row>
    <row r="977" spans="3:18">
      <c r="C977" s="19"/>
      <c r="D977" s="20"/>
      <c r="E977" s="19"/>
      <c r="F977" s="19"/>
      <c r="G977" s="19"/>
      <c r="H977" s="20"/>
      <c r="I977" s="20"/>
      <c r="J977" s="20"/>
      <c r="K977" s="20"/>
      <c r="L977" s="20"/>
      <c r="M977" s="20"/>
      <c r="N977" s="19"/>
      <c r="O977" s="19"/>
      <c r="P977" s="20"/>
      <c r="Q977" s="21"/>
      <c r="R977" s="19"/>
    </row>
    <row r="978" spans="3:18">
      <c r="C978" s="19"/>
      <c r="D978" s="20"/>
      <c r="E978" s="19"/>
      <c r="F978" s="19"/>
      <c r="G978" s="19"/>
      <c r="H978" s="20"/>
      <c r="I978" s="20"/>
      <c r="J978" s="20"/>
      <c r="K978" s="20"/>
      <c r="L978" s="20"/>
      <c r="M978" s="20"/>
      <c r="N978" s="19"/>
      <c r="O978" s="19"/>
      <c r="P978" s="20"/>
      <c r="Q978" s="21"/>
      <c r="R978" s="19"/>
    </row>
    <row r="979" spans="3:18">
      <c r="C979" s="19"/>
      <c r="D979" s="20"/>
      <c r="E979" s="19"/>
      <c r="F979" s="19"/>
      <c r="G979" s="19"/>
      <c r="H979" s="20"/>
      <c r="I979" s="20"/>
      <c r="J979" s="20"/>
      <c r="K979" s="20"/>
      <c r="L979" s="20"/>
      <c r="M979" s="20"/>
      <c r="N979" s="19"/>
      <c r="O979" s="19"/>
      <c r="P979" s="20"/>
      <c r="Q979" s="21"/>
      <c r="R979" s="19"/>
    </row>
    <row r="980" spans="3:18">
      <c r="C980" s="19"/>
      <c r="D980" s="20"/>
      <c r="E980" s="19"/>
      <c r="F980" s="19"/>
      <c r="G980" s="19"/>
      <c r="H980" s="20"/>
      <c r="I980" s="20"/>
      <c r="J980" s="20"/>
      <c r="K980" s="20"/>
      <c r="L980" s="20"/>
      <c r="M980" s="20"/>
      <c r="N980" s="19"/>
      <c r="O980" s="19"/>
      <c r="P980" s="20"/>
      <c r="Q980" s="21"/>
      <c r="R980" s="19"/>
    </row>
    <row r="981" spans="3:18">
      <c r="C981" s="19"/>
      <c r="D981" s="20"/>
      <c r="E981" s="19"/>
      <c r="F981" s="19"/>
      <c r="G981" s="19"/>
      <c r="H981" s="20"/>
      <c r="I981" s="20"/>
      <c r="J981" s="20"/>
      <c r="K981" s="20"/>
      <c r="L981" s="20"/>
      <c r="M981" s="20"/>
      <c r="N981" s="19"/>
      <c r="O981" s="19"/>
      <c r="P981" s="20"/>
      <c r="Q981" s="21"/>
      <c r="R981" s="19"/>
    </row>
    <row r="982" spans="3:18">
      <c r="C982" s="19"/>
      <c r="D982" s="20"/>
      <c r="E982" s="19"/>
      <c r="F982" s="19"/>
      <c r="G982" s="19"/>
      <c r="H982" s="20"/>
      <c r="I982" s="20"/>
      <c r="J982" s="20"/>
      <c r="K982" s="20"/>
      <c r="L982" s="20"/>
      <c r="M982" s="20"/>
      <c r="N982" s="19"/>
      <c r="O982" s="19"/>
      <c r="P982" s="20"/>
      <c r="Q982" s="21"/>
      <c r="R982" s="19"/>
    </row>
    <row r="983" spans="3:18">
      <c r="C983" s="19"/>
      <c r="D983" s="20"/>
      <c r="E983" s="19"/>
      <c r="F983" s="19"/>
      <c r="G983" s="19"/>
      <c r="H983" s="20"/>
      <c r="I983" s="20"/>
      <c r="J983" s="20"/>
      <c r="K983" s="20"/>
      <c r="L983" s="20"/>
      <c r="M983" s="20"/>
      <c r="N983" s="19"/>
      <c r="O983" s="19"/>
      <c r="P983" s="20"/>
      <c r="Q983" s="21"/>
      <c r="R983" s="19"/>
    </row>
    <row r="984" spans="3:18">
      <c r="C984" s="19"/>
      <c r="D984" s="20"/>
      <c r="E984" s="19"/>
      <c r="F984" s="19"/>
      <c r="G984" s="19"/>
      <c r="H984" s="20"/>
      <c r="I984" s="20"/>
      <c r="J984" s="20"/>
      <c r="K984" s="20"/>
      <c r="L984" s="20"/>
      <c r="M984" s="20"/>
      <c r="N984" s="19"/>
      <c r="O984" s="19"/>
      <c r="P984" s="20"/>
      <c r="Q984" s="21"/>
      <c r="R984" s="19"/>
    </row>
    <row r="985" spans="3:18">
      <c r="C985" s="19"/>
      <c r="D985" s="20"/>
      <c r="E985" s="19"/>
      <c r="F985" s="19"/>
      <c r="G985" s="19"/>
      <c r="H985" s="20"/>
      <c r="I985" s="20"/>
      <c r="J985" s="20"/>
      <c r="K985" s="20"/>
      <c r="L985" s="20"/>
      <c r="M985" s="20"/>
      <c r="N985" s="19"/>
      <c r="O985" s="19"/>
      <c r="P985" s="20"/>
      <c r="Q985" s="21"/>
      <c r="R985" s="19"/>
    </row>
    <row r="986" spans="3:18">
      <c r="C986" s="19"/>
      <c r="D986" s="20"/>
      <c r="E986" s="19"/>
      <c r="F986" s="19"/>
      <c r="G986" s="19"/>
      <c r="H986" s="20"/>
      <c r="I986" s="20"/>
      <c r="J986" s="20"/>
      <c r="K986" s="20"/>
      <c r="L986" s="20"/>
      <c r="M986" s="20"/>
      <c r="N986" s="19"/>
      <c r="O986" s="19"/>
      <c r="P986" s="20"/>
      <c r="Q986" s="21"/>
      <c r="R986" s="19"/>
    </row>
    <row r="987" spans="3:18">
      <c r="C987" s="19"/>
      <c r="D987" s="20"/>
      <c r="E987" s="19"/>
      <c r="F987" s="19"/>
      <c r="G987" s="19"/>
      <c r="H987" s="20"/>
      <c r="I987" s="20"/>
      <c r="J987" s="20"/>
      <c r="K987" s="20"/>
      <c r="L987" s="20"/>
      <c r="M987" s="20"/>
      <c r="N987" s="19"/>
      <c r="O987" s="19"/>
      <c r="P987" s="20"/>
      <c r="Q987" s="21"/>
      <c r="R987" s="19"/>
    </row>
    <row r="988" spans="3:18">
      <c r="C988" s="19"/>
      <c r="D988" s="20"/>
      <c r="E988" s="19"/>
      <c r="F988" s="19"/>
      <c r="G988" s="19"/>
      <c r="H988" s="20"/>
      <c r="I988" s="20"/>
      <c r="J988" s="20"/>
      <c r="K988" s="20"/>
      <c r="L988" s="20"/>
      <c r="M988" s="20"/>
      <c r="N988" s="19"/>
      <c r="O988" s="19"/>
      <c r="P988" s="20"/>
      <c r="Q988" s="21"/>
      <c r="R988" s="19"/>
    </row>
    <row r="989" spans="3:18">
      <c r="C989" s="19"/>
      <c r="D989" s="20"/>
      <c r="E989" s="19"/>
      <c r="F989" s="19"/>
      <c r="G989" s="19"/>
      <c r="H989" s="20"/>
      <c r="I989" s="20"/>
      <c r="J989" s="20"/>
      <c r="K989" s="20"/>
      <c r="L989" s="20"/>
      <c r="M989" s="20"/>
      <c r="N989" s="19"/>
      <c r="O989" s="19"/>
      <c r="P989" s="20"/>
      <c r="Q989" s="21"/>
      <c r="R989" s="19"/>
    </row>
    <row r="990" spans="3:18">
      <c r="C990" s="19"/>
      <c r="D990" s="20"/>
      <c r="E990" s="19"/>
      <c r="F990" s="19"/>
      <c r="G990" s="19"/>
      <c r="H990" s="20"/>
      <c r="I990" s="20"/>
      <c r="J990" s="20"/>
      <c r="K990" s="20"/>
      <c r="L990" s="20"/>
      <c r="M990" s="20"/>
      <c r="N990" s="19"/>
      <c r="O990" s="19"/>
      <c r="P990" s="20"/>
      <c r="Q990" s="21"/>
      <c r="R990" s="19"/>
    </row>
    <row r="991" spans="3:18">
      <c r="C991" s="19"/>
      <c r="D991" s="20"/>
      <c r="E991" s="19"/>
      <c r="F991" s="19"/>
      <c r="G991" s="19"/>
      <c r="H991" s="20"/>
      <c r="I991" s="20"/>
      <c r="J991" s="20"/>
      <c r="K991" s="20"/>
      <c r="L991" s="20"/>
      <c r="M991" s="20"/>
      <c r="N991" s="19"/>
      <c r="O991" s="19"/>
      <c r="P991" s="20"/>
      <c r="Q991" s="21"/>
      <c r="R991" s="19"/>
    </row>
    <row r="992" spans="3:18">
      <c r="C992" s="19"/>
      <c r="D992" s="20"/>
      <c r="E992" s="19"/>
      <c r="F992" s="19"/>
      <c r="G992" s="19"/>
      <c r="H992" s="20"/>
      <c r="I992" s="20"/>
      <c r="J992" s="20"/>
      <c r="K992" s="20"/>
      <c r="L992" s="20"/>
      <c r="M992" s="20"/>
      <c r="N992" s="19"/>
      <c r="O992" s="19"/>
      <c r="P992" s="20"/>
      <c r="Q992" s="21"/>
      <c r="R992" s="19"/>
    </row>
    <row r="993" spans="3:18">
      <c r="C993" s="19"/>
      <c r="D993" s="20"/>
      <c r="E993" s="19"/>
      <c r="F993" s="19"/>
      <c r="G993" s="19"/>
      <c r="H993" s="20"/>
      <c r="I993" s="20"/>
      <c r="J993" s="20"/>
      <c r="K993" s="20"/>
      <c r="L993" s="20"/>
      <c r="M993" s="20"/>
      <c r="N993" s="19"/>
      <c r="O993" s="19"/>
      <c r="P993" s="20"/>
      <c r="Q993" s="21"/>
      <c r="R993" s="19"/>
    </row>
    <row r="994" spans="3:18">
      <c r="C994" s="19"/>
      <c r="D994" s="20"/>
      <c r="E994" s="19"/>
      <c r="F994" s="19"/>
      <c r="G994" s="19"/>
      <c r="H994" s="20"/>
      <c r="I994" s="20"/>
      <c r="J994" s="20"/>
      <c r="K994" s="20"/>
      <c r="L994" s="20"/>
      <c r="M994" s="20"/>
      <c r="N994" s="19"/>
      <c r="O994" s="19"/>
      <c r="P994" s="20"/>
      <c r="Q994" s="21"/>
      <c r="R994" s="19"/>
    </row>
    <row r="995" spans="3:18">
      <c r="C995" s="19"/>
      <c r="D995" s="20"/>
      <c r="E995" s="19"/>
      <c r="F995" s="19"/>
      <c r="G995" s="19"/>
      <c r="H995" s="20"/>
      <c r="I995" s="20"/>
      <c r="J995" s="20"/>
      <c r="K995" s="20"/>
      <c r="L995" s="20"/>
      <c r="M995" s="20"/>
      <c r="N995" s="19"/>
      <c r="O995" s="19"/>
      <c r="P995" s="20"/>
      <c r="Q995" s="21"/>
      <c r="R995" s="19"/>
    </row>
    <row r="996" spans="3:18">
      <c r="C996" s="19"/>
      <c r="D996" s="20"/>
      <c r="E996" s="19"/>
      <c r="F996" s="19"/>
      <c r="G996" s="19"/>
      <c r="H996" s="20"/>
      <c r="I996" s="20"/>
      <c r="J996" s="20"/>
      <c r="K996" s="20"/>
      <c r="L996" s="20"/>
      <c r="M996" s="20"/>
      <c r="N996" s="19"/>
      <c r="O996" s="19"/>
      <c r="P996" s="20"/>
      <c r="Q996" s="21"/>
      <c r="R996" s="19"/>
    </row>
    <row r="997" spans="3:18">
      <c r="C997" s="19"/>
      <c r="D997" s="20"/>
      <c r="E997" s="19"/>
      <c r="F997" s="19"/>
      <c r="G997" s="19"/>
      <c r="H997" s="20"/>
      <c r="I997" s="20"/>
      <c r="J997" s="20"/>
      <c r="K997" s="20"/>
      <c r="L997" s="20"/>
      <c r="M997" s="20"/>
      <c r="N997" s="19"/>
      <c r="O997" s="19"/>
      <c r="P997" s="20"/>
      <c r="Q997" s="21"/>
      <c r="R997" s="19"/>
    </row>
    <row r="998" spans="3:18">
      <c r="C998" s="19"/>
      <c r="D998" s="20"/>
      <c r="E998" s="19"/>
      <c r="F998" s="19"/>
      <c r="G998" s="19"/>
      <c r="H998" s="20"/>
      <c r="I998" s="20"/>
      <c r="J998" s="20"/>
      <c r="K998" s="20"/>
      <c r="L998" s="20"/>
      <c r="M998" s="20"/>
      <c r="N998" s="19"/>
      <c r="O998" s="19"/>
      <c r="P998" s="20"/>
      <c r="Q998" s="21"/>
      <c r="R998" s="19"/>
    </row>
    <row r="999" spans="3:18">
      <c r="C999" s="19"/>
      <c r="D999" s="20"/>
      <c r="E999" s="19"/>
      <c r="F999" s="19"/>
      <c r="G999" s="19"/>
      <c r="H999" s="20"/>
      <c r="I999" s="20"/>
      <c r="J999" s="20"/>
      <c r="K999" s="20"/>
      <c r="L999" s="20"/>
      <c r="M999" s="20"/>
      <c r="N999" s="19"/>
      <c r="O999" s="19"/>
      <c r="P999" s="20"/>
      <c r="Q999" s="21"/>
      <c r="R999" s="19"/>
    </row>
    <row r="1000" spans="3:18">
      <c r="C1000" s="19"/>
      <c r="D1000" s="20"/>
      <c r="E1000" s="19"/>
      <c r="F1000" s="19"/>
      <c r="G1000" s="19"/>
      <c r="H1000" s="20"/>
      <c r="I1000" s="20"/>
      <c r="J1000" s="20"/>
      <c r="K1000" s="20"/>
      <c r="L1000" s="20"/>
      <c r="M1000" s="20"/>
      <c r="N1000" s="19"/>
      <c r="O1000" s="19"/>
      <c r="P1000" s="20"/>
      <c r="Q1000" s="21"/>
      <c r="R1000" s="19"/>
    </row>
    <row r="1001" spans="3:18">
      <c r="C1001" s="19"/>
      <c r="D1001" s="20"/>
      <c r="E1001" s="19"/>
      <c r="F1001" s="19"/>
      <c r="G1001" s="19"/>
      <c r="H1001" s="20"/>
      <c r="I1001" s="20"/>
      <c r="J1001" s="20"/>
      <c r="K1001" s="20"/>
      <c r="L1001" s="20"/>
      <c r="M1001" s="20"/>
      <c r="N1001" s="19"/>
      <c r="O1001" s="19"/>
      <c r="P1001" s="20"/>
      <c r="Q1001" s="21"/>
      <c r="R1001" s="19"/>
    </row>
    <row r="1002" spans="3:18">
      <c r="C1002" s="19"/>
      <c r="D1002" s="20"/>
      <c r="E1002" s="19"/>
      <c r="F1002" s="19"/>
      <c r="G1002" s="19"/>
      <c r="H1002" s="20"/>
      <c r="I1002" s="20"/>
      <c r="J1002" s="20"/>
      <c r="K1002" s="20"/>
      <c r="L1002" s="20"/>
      <c r="M1002" s="20"/>
      <c r="N1002" s="19"/>
      <c r="O1002" s="19"/>
      <c r="P1002" s="20"/>
      <c r="Q1002" s="21"/>
      <c r="R1002" s="19"/>
    </row>
    <row r="1003" spans="3:18">
      <c r="C1003" s="19"/>
      <c r="D1003" s="20"/>
      <c r="E1003" s="19"/>
      <c r="F1003" s="19"/>
      <c r="G1003" s="19"/>
      <c r="H1003" s="20"/>
      <c r="I1003" s="20"/>
      <c r="J1003" s="20"/>
      <c r="K1003" s="20"/>
      <c r="L1003" s="20"/>
      <c r="M1003" s="20"/>
      <c r="N1003" s="19"/>
      <c r="O1003" s="19"/>
      <c r="P1003" s="20"/>
      <c r="Q1003" s="21"/>
      <c r="R1003" s="19"/>
    </row>
    <row r="1004" spans="3:18">
      <c r="C1004" s="19"/>
      <c r="D1004" s="20"/>
      <c r="E1004" s="19"/>
      <c r="F1004" s="19"/>
      <c r="G1004" s="19"/>
      <c r="H1004" s="20"/>
      <c r="I1004" s="20"/>
      <c r="J1004" s="20"/>
      <c r="K1004" s="20"/>
      <c r="L1004" s="20"/>
      <c r="M1004" s="20"/>
      <c r="N1004" s="19"/>
      <c r="O1004" s="19"/>
      <c r="P1004" s="20"/>
      <c r="Q1004" s="21"/>
      <c r="R1004" s="19"/>
    </row>
    <row r="1005" spans="3:18">
      <c r="C1005" s="19"/>
      <c r="D1005" s="20"/>
      <c r="E1005" s="19"/>
      <c r="F1005" s="19"/>
      <c r="G1005" s="19"/>
      <c r="H1005" s="20"/>
      <c r="I1005" s="20"/>
      <c r="J1005" s="20"/>
      <c r="K1005" s="20"/>
      <c r="L1005" s="20"/>
      <c r="M1005" s="20"/>
      <c r="N1005" s="19"/>
      <c r="O1005" s="19"/>
      <c r="P1005" s="20"/>
      <c r="Q1005" s="21"/>
      <c r="R1005" s="19"/>
    </row>
    <row r="1006" spans="3:18">
      <c r="C1006" s="19"/>
      <c r="D1006" s="20"/>
      <c r="E1006" s="19"/>
      <c r="F1006" s="19"/>
      <c r="G1006" s="19"/>
      <c r="H1006" s="20"/>
      <c r="I1006" s="20"/>
      <c r="J1006" s="20"/>
      <c r="K1006" s="20"/>
      <c r="L1006" s="20"/>
      <c r="M1006" s="20"/>
      <c r="N1006" s="19"/>
      <c r="O1006" s="19"/>
      <c r="P1006" s="20"/>
      <c r="Q1006" s="21"/>
      <c r="R1006" s="19"/>
    </row>
    <row r="1007" spans="3:18">
      <c r="C1007" s="19"/>
      <c r="D1007" s="20"/>
      <c r="E1007" s="19"/>
      <c r="F1007" s="19"/>
      <c r="G1007" s="19"/>
      <c r="H1007" s="20"/>
      <c r="I1007" s="20"/>
      <c r="J1007" s="20"/>
      <c r="K1007" s="20"/>
      <c r="L1007" s="20"/>
      <c r="M1007" s="20"/>
      <c r="N1007" s="19"/>
      <c r="O1007" s="19"/>
      <c r="P1007" s="20"/>
      <c r="Q1007" s="21"/>
      <c r="R1007" s="19"/>
    </row>
    <row r="1008" spans="3:18">
      <c r="C1008" s="19"/>
      <c r="D1008" s="20"/>
      <c r="E1008" s="19"/>
      <c r="F1008" s="19"/>
      <c r="G1008" s="19"/>
      <c r="H1008" s="20"/>
      <c r="I1008" s="20"/>
      <c r="J1008" s="20"/>
      <c r="K1008" s="20"/>
      <c r="L1008" s="20"/>
      <c r="M1008" s="20"/>
      <c r="N1008" s="19"/>
      <c r="O1008" s="19"/>
      <c r="P1008" s="20"/>
      <c r="Q1008" s="21"/>
      <c r="R1008" s="19"/>
    </row>
    <row r="1009" spans="3:18">
      <c r="C1009" s="19"/>
      <c r="D1009" s="20"/>
      <c r="E1009" s="19"/>
      <c r="F1009" s="19"/>
      <c r="G1009" s="19"/>
      <c r="H1009" s="20"/>
      <c r="I1009" s="20"/>
      <c r="J1009" s="20"/>
      <c r="K1009" s="20"/>
      <c r="L1009" s="20"/>
      <c r="M1009" s="20"/>
      <c r="N1009" s="19"/>
      <c r="O1009" s="19"/>
      <c r="P1009" s="20"/>
      <c r="Q1009" s="21"/>
      <c r="R1009" s="19"/>
    </row>
    <row r="1010" spans="3:18">
      <c r="C1010" s="19"/>
      <c r="D1010" s="20"/>
      <c r="E1010" s="19"/>
      <c r="F1010" s="19"/>
      <c r="G1010" s="19"/>
      <c r="H1010" s="20"/>
      <c r="I1010" s="20"/>
      <c r="J1010" s="20"/>
      <c r="K1010" s="20"/>
      <c r="L1010" s="20"/>
      <c r="M1010" s="20"/>
      <c r="N1010" s="19"/>
      <c r="O1010" s="19"/>
      <c r="P1010" s="20"/>
      <c r="Q1010" s="21"/>
      <c r="R1010" s="19"/>
    </row>
    <row r="1011" spans="3:18">
      <c r="C1011" s="19"/>
      <c r="D1011" s="20"/>
      <c r="E1011" s="19"/>
      <c r="F1011" s="19"/>
      <c r="G1011" s="19"/>
      <c r="H1011" s="20"/>
      <c r="I1011" s="20"/>
      <c r="J1011" s="20"/>
      <c r="K1011" s="20"/>
      <c r="L1011" s="20"/>
      <c r="M1011" s="20"/>
      <c r="N1011" s="19"/>
      <c r="O1011" s="19"/>
      <c r="P1011" s="20"/>
      <c r="Q1011" s="21"/>
      <c r="R1011" s="19"/>
    </row>
    <row r="1012" spans="3:18">
      <c r="C1012" s="19"/>
      <c r="D1012" s="20"/>
      <c r="E1012" s="19"/>
      <c r="F1012" s="19"/>
      <c r="G1012" s="19"/>
      <c r="H1012" s="20"/>
      <c r="I1012" s="20"/>
      <c r="J1012" s="20"/>
      <c r="K1012" s="20"/>
      <c r="L1012" s="20"/>
      <c r="M1012" s="20"/>
      <c r="N1012" s="19"/>
      <c r="O1012" s="19"/>
      <c r="P1012" s="20"/>
      <c r="Q1012" s="21"/>
      <c r="R1012" s="19"/>
    </row>
    <row r="1013" spans="3:18">
      <c r="C1013" s="19"/>
      <c r="D1013" s="20"/>
      <c r="E1013" s="19"/>
      <c r="F1013" s="19"/>
      <c r="G1013" s="19"/>
      <c r="H1013" s="20"/>
      <c r="I1013" s="20"/>
      <c r="J1013" s="20"/>
      <c r="K1013" s="20"/>
      <c r="L1013" s="20"/>
      <c r="M1013" s="20"/>
      <c r="N1013" s="19"/>
      <c r="O1013" s="19"/>
      <c r="P1013" s="20"/>
      <c r="Q1013" s="21"/>
      <c r="R1013" s="19"/>
    </row>
    <row r="1014" spans="3:18">
      <c r="C1014" s="19"/>
      <c r="D1014" s="20"/>
      <c r="E1014" s="19"/>
      <c r="F1014" s="19"/>
      <c r="G1014" s="19"/>
      <c r="H1014" s="20"/>
      <c r="I1014" s="20"/>
      <c r="J1014" s="20"/>
      <c r="K1014" s="20"/>
      <c r="L1014" s="20"/>
      <c r="M1014" s="20"/>
      <c r="N1014" s="19"/>
      <c r="O1014" s="19"/>
      <c r="P1014" s="20"/>
      <c r="Q1014" s="21"/>
      <c r="R1014" s="19"/>
    </row>
    <row r="1015" spans="3:18">
      <c r="C1015" s="19"/>
      <c r="D1015" s="20"/>
      <c r="E1015" s="19"/>
      <c r="F1015" s="19"/>
      <c r="G1015" s="19"/>
      <c r="H1015" s="20"/>
      <c r="I1015" s="20"/>
      <c r="J1015" s="20"/>
      <c r="K1015" s="20"/>
      <c r="L1015" s="20"/>
      <c r="M1015" s="20"/>
      <c r="N1015" s="19"/>
      <c r="O1015" s="19"/>
      <c r="P1015" s="20"/>
      <c r="Q1015" s="21"/>
      <c r="R1015" s="19"/>
    </row>
    <row r="1016" spans="3:18">
      <c r="C1016" s="19"/>
      <c r="D1016" s="20"/>
      <c r="E1016" s="19"/>
      <c r="F1016" s="19"/>
      <c r="G1016" s="19"/>
      <c r="H1016" s="20"/>
      <c r="I1016" s="20"/>
      <c r="J1016" s="20"/>
      <c r="K1016" s="20"/>
      <c r="L1016" s="20"/>
      <c r="M1016" s="20"/>
      <c r="N1016" s="19"/>
      <c r="O1016" s="19"/>
      <c r="P1016" s="20"/>
      <c r="Q1016" s="21"/>
      <c r="R1016" s="19"/>
    </row>
    <row r="1017" spans="3:18">
      <c r="C1017" s="19"/>
      <c r="D1017" s="20"/>
      <c r="E1017" s="19"/>
      <c r="F1017" s="19"/>
      <c r="G1017" s="19"/>
      <c r="H1017" s="20"/>
      <c r="I1017" s="20"/>
      <c r="J1017" s="20"/>
      <c r="K1017" s="20"/>
      <c r="L1017" s="20"/>
      <c r="M1017" s="20"/>
      <c r="N1017" s="19"/>
      <c r="O1017" s="19"/>
      <c r="P1017" s="20"/>
      <c r="Q1017" s="21"/>
      <c r="R1017" s="19"/>
    </row>
    <row r="1018" spans="3:18">
      <c r="C1018" s="19"/>
      <c r="D1018" s="20"/>
      <c r="E1018" s="19"/>
      <c r="F1018" s="19"/>
      <c r="G1018" s="19"/>
      <c r="H1018" s="20"/>
      <c r="I1018" s="20"/>
      <c r="J1018" s="20"/>
      <c r="K1018" s="20"/>
      <c r="L1018" s="20"/>
      <c r="M1018" s="20"/>
      <c r="N1018" s="19"/>
      <c r="O1018" s="19"/>
      <c r="P1018" s="20"/>
      <c r="Q1018" s="21"/>
      <c r="R1018" s="19"/>
    </row>
    <row r="1019" spans="3:18">
      <c r="C1019" s="19"/>
      <c r="D1019" s="20"/>
      <c r="E1019" s="19"/>
      <c r="F1019" s="19"/>
      <c r="G1019" s="19"/>
      <c r="H1019" s="20"/>
      <c r="I1019" s="20"/>
      <c r="J1019" s="20"/>
      <c r="K1019" s="20"/>
      <c r="L1019" s="20"/>
      <c r="M1019" s="20"/>
      <c r="N1019" s="19"/>
      <c r="O1019" s="19"/>
      <c r="P1019" s="20"/>
      <c r="Q1019" s="21"/>
      <c r="R1019" s="19"/>
    </row>
    <row r="1020" spans="3:18">
      <c r="C1020" s="19"/>
      <c r="D1020" s="20"/>
      <c r="E1020" s="19"/>
      <c r="F1020" s="19"/>
      <c r="G1020" s="19"/>
      <c r="H1020" s="20"/>
      <c r="I1020" s="20"/>
      <c r="J1020" s="20"/>
      <c r="K1020" s="20"/>
      <c r="L1020" s="20"/>
      <c r="M1020" s="20"/>
      <c r="N1020" s="19"/>
      <c r="O1020" s="19"/>
      <c r="P1020" s="20"/>
      <c r="Q1020" s="21"/>
      <c r="R1020" s="19"/>
    </row>
    <row r="1021" spans="3:18">
      <c r="C1021" s="19"/>
      <c r="D1021" s="20"/>
      <c r="E1021" s="19"/>
      <c r="F1021" s="19"/>
      <c r="G1021" s="19"/>
      <c r="H1021" s="20"/>
      <c r="I1021" s="20"/>
      <c r="J1021" s="20"/>
      <c r="K1021" s="20"/>
      <c r="L1021" s="20"/>
      <c r="M1021" s="20"/>
      <c r="N1021" s="19"/>
      <c r="O1021" s="19"/>
      <c r="P1021" s="20"/>
      <c r="Q1021" s="21"/>
      <c r="R1021" s="19"/>
    </row>
    <row r="1022" spans="3:18">
      <c r="C1022" s="19"/>
      <c r="D1022" s="20"/>
      <c r="E1022" s="19"/>
      <c r="F1022" s="19"/>
      <c r="G1022" s="19"/>
      <c r="H1022" s="20"/>
      <c r="I1022" s="20"/>
      <c r="J1022" s="20"/>
      <c r="K1022" s="20"/>
      <c r="L1022" s="20"/>
      <c r="M1022" s="20"/>
      <c r="N1022" s="19"/>
      <c r="O1022" s="19"/>
      <c r="P1022" s="20"/>
      <c r="Q1022" s="21"/>
      <c r="R1022" s="19"/>
    </row>
    <row r="1023" spans="3:18">
      <c r="C1023" s="19"/>
      <c r="D1023" s="20"/>
      <c r="E1023" s="19"/>
      <c r="F1023" s="19"/>
      <c r="G1023" s="19"/>
      <c r="H1023" s="20"/>
      <c r="I1023" s="20"/>
      <c r="J1023" s="20"/>
      <c r="K1023" s="20"/>
      <c r="L1023" s="20"/>
      <c r="M1023" s="20"/>
      <c r="N1023" s="19"/>
      <c r="O1023" s="19"/>
      <c r="P1023" s="20"/>
      <c r="Q1023" s="21"/>
      <c r="R1023" s="19"/>
    </row>
    <row r="1024" spans="3:18">
      <c r="C1024" s="19"/>
      <c r="D1024" s="20"/>
      <c r="E1024" s="19"/>
      <c r="F1024" s="19"/>
      <c r="G1024" s="19"/>
      <c r="H1024" s="20"/>
      <c r="I1024" s="20"/>
      <c r="J1024" s="20"/>
      <c r="K1024" s="20"/>
      <c r="L1024" s="20"/>
      <c r="M1024" s="20"/>
      <c r="N1024" s="19"/>
      <c r="O1024" s="19"/>
      <c r="P1024" s="20"/>
      <c r="Q1024" s="21"/>
      <c r="R1024" s="19"/>
    </row>
    <row r="1025" spans="3:18">
      <c r="C1025" s="19"/>
      <c r="D1025" s="20"/>
      <c r="E1025" s="19"/>
      <c r="F1025" s="19"/>
      <c r="G1025" s="19"/>
      <c r="H1025" s="20"/>
      <c r="I1025" s="20"/>
      <c r="J1025" s="20"/>
      <c r="K1025" s="20"/>
      <c r="L1025" s="20"/>
      <c r="M1025" s="20"/>
      <c r="N1025" s="19"/>
      <c r="O1025" s="19"/>
      <c r="P1025" s="20"/>
      <c r="Q1025" s="21"/>
      <c r="R1025" s="19"/>
    </row>
    <row r="1026" spans="3:18">
      <c r="C1026" s="19"/>
      <c r="D1026" s="20"/>
      <c r="E1026" s="19"/>
      <c r="F1026" s="19"/>
      <c r="G1026" s="19"/>
      <c r="H1026" s="20"/>
      <c r="I1026" s="20"/>
      <c r="J1026" s="20"/>
      <c r="K1026" s="20"/>
      <c r="L1026" s="20"/>
      <c r="M1026" s="20"/>
      <c r="N1026" s="19"/>
      <c r="O1026" s="19"/>
      <c r="P1026" s="20"/>
      <c r="Q1026" s="21"/>
      <c r="R1026" s="19"/>
    </row>
    <row r="1027" spans="3:18">
      <c r="C1027" s="19"/>
      <c r="D1027" s="20"/>
      <c r="E1027" s="19"/>
      <c r="F1027" s="19"/>
      <c r="G1027" s="19"/>
      <c r="H1027" s="20"/>
      <c r="I1027" s="20"/>
      <c r="J1027" s="20"/>
      <c r="K1027" s="20"/>
      <c r="L1027" s="20"/>
      <c r="M1027" s="20"/>
      <c r="N1027" s="19"/>
      <c r="O1027" s="19"/>
      <c r="P1027" s="20"/>
      <c r="Q1027" s="21"/>
      <c r="R1027" s="19"/>
    </row>
    <row r="1028" spans="3:18">
      <c r="C1028" s="19"/>
      <c r="D1028" s="20"/>
      <c r="E1028" s="19"/>
      <c r="F1028" s="19"/>
      <c r="G1028" s="19"/>
      <c r="H1028" s="20"/>
      <c r="I1028" s="20"/>
      <c r="J1028" s="20"/>
      <c r="K1028" s="20"/>
      <c r="L1028" s="20"/>
      <c r="M1028" s="20"/>
      <c r="N1028" s="19"/>
      <c r="O1028" s="19"/>
      <c r="P1028" s="20"/>
      <c r="Q1028" s="21"/>
      <c r="R1028" s="19"/>
    </row>
    <row r="1029" spans="3:18">
      <c r="C1029" s="19"/>
      <c r="D1029" s="20"/>
      <c r="E1029" s="19"/>
      <c r="F1029" s="19"/>
      <c r="G1029" s="19"/>
      <c r="H1029" s="20"/>
      <c r="I1029" s="20"/>
      <c r="J1029" s="20"/>
      <c r="K1029" s="20"/>
      <c r="L1029" s="20"/>
      <c r="M1029" s="20"/>
      <c r="N1029" s="19"/>
      <c r="O1029" s="19"/>
      <c r="P1029" s="20"/>
      <c r="Q1029" s="21"/>
      <c r="R1029" s="19"/>
    </row>
    <row r="1030" spans="3:18">
      <c r="C1030" s="19"/>
      <c r="D1030" s="20"/>
      <c r="E1030" s="19"/>
      <c r="F1030" s="19"/>
      <c r="G1030" s="19"/>
      <c r="H1030" s="20"/>
      <c r="I1030" s="20"/>
      <c r="J1030" s="20"/>
      <c r="K1030" s="20"/>
      <c r="L1030" s="20"/>
      <c r="M1030" s="20"/>
      <c r="N1030" s="19"/>
      <c r="O1030" s="19"/>
      <c r="P1030" s="20"/>
      <c r="Q1030" s="21"/>
      <c r="R1030" s="19"/>
    </row>
    <row r="1031" spans="3:18">
      <c r="C1031" s="19"/>
      <c r="D1031" s="20"/>
      <c r="E1031" s="19"/>
      <c r="F1031" s="19"/>
      <c r="G1031" s="19"/>
      <c r="H1031" s="20"/>
      <c r="I1031" s="20"/>
      <c r="J1031" s="20"/>
      <c r="K1031" s="20"/>
      <c r="L1031" s="20"/>
      <c r="M1031" s="20"/>
      <c r="N1031" s="19"/>
      <c r="O1031" s="19"/>
      <c r="P1031" s="20"/>
      <c r="Q1031" s="21"/>
      <c r="R1031" s="19"/>
    </row>
    <row r="1032" spans="3:18">
      <c r="C1032" s="19"/>
      <c r="D1032" s="20"/>
      <c r="E1032" s="19"/>
      <c r="F1032" s="19"/>
      <c r="G1032" s="19"/>
      <c r="H1032" s="20"/>
      <c r="I1032" s="20"/>
      <c r="J1032" s="20"/>
      <c r="K1032" s="20"/>
      <c r="L1032" s="20"/>
      <c r="M1032" s="20"/>
      <c r="N1032" s="19"/>
      <c r="O1032" s="19"/>
      <c r="P1032" s="20"/>
      <c r="Q1032" s="21"/>
      <c r="R1032" s="19"/>
    </row>
    <row r="1033" spans="3:18">
      <c r="C1033" s="19"/>
      <c r="D1033" s="20"/>
      <c r="E1033" s="19"/>
      <c r="F1033" s="19"/>
      <c r="G1033" s="19"/>
      <c r="H1033" s="20"/>
      <c r="I1033" s="20"/>
      <c r="J1033" s="20"/>
      <c r="K1033" s="20"/>
      <c r="L1033" s="20"/>
      <c r="M1033" s="20"/>
      <c r="N1033" s="19"/>
      <c r="O1033" s="19"/>
      <c r="P1033" s="20"/>
      <c r="Q1033" s="21"/>
      <c r="R1033" s="19"/>
    </row>
    <row r="1034" spans="3:18">
      <c r="C1034" s="19"/>
      <c r="D1034" s="20"/>
      <c r="E1034" s="19"/>
      <c r="F1034" s="19"/>
      <c r="G1034" s="19"/>
      <c r="H1034" s="20"/>
      <c r="I1034" s="20"/>
      <c r="J1034" s="20"/>
      <c r="K1034" s="20"/>
      <c r="L1034" s="20"/>
      <c r="M1034" s="20"/>
      <c r="N1034" s="19"/>
      <c r="O1034" s="19"/>
      <c r="P1034" s="20"/>
      <c r="Q1034" s="21"/>
      <c r="R1034" s="19"/>
    </row>
    <row r="1035" spans="3:18">
      <c r="C1035" s="19"/>
      <c r="D1035" s="20"/>
      <c r="E1035" s="19"/>
      <c r="F1035" s="19"/>
      <c r="G1035" s="19"/>
      <c r="H1035" s="20"/>
      <c r="I1035" s="20"/>
      <c r="J1035" s="20"/>
      <c r="K1035" s="20"/>
      <c r="L1035" s="20"/>
      <c r="M1035" s="20"/>
      <c r="N1035" s="19"/>
      <c r="O1035" s="19"/>
      <c r="P1035" s="20"/>
      <c r="Q1035" s="21"/>
      <c r="R1035" s="19"/>
    </row>
    <row r="1036" spans="3:18">
      <c r="C1036" s="19"/>
      <c r="D1036" s="20"/>
      <c r="E1036" s="19"/>
      <c r="F1036" s="19"/>
      <c r="G1036" s="19"/>
      <c r="H1036" s="20"/>
      <c r="I1036" s="20"/>
      <c r="J1036" s="20"/>
      <c r="K1036" s="20"/>
      <c r="L1036" s="20"/>
      <c r="M1036" s="20"/>
      <c r="N1036" s="19"/>
      <c r="O1036" s="19"/>
      <c r="P1036" s="20"/>
      <c r="Q1036" s="21"/>
      <c r="R1036" s="19"/>
    </row>
    <row r="1037" spans="3:18">
      <c r="C1037" s="19"/>
      <c r="D1037" s="20"/>
      <c r="E1037" s="19"/>
      <c r="F1037" s="19"/>
      <c r="G1037" s="19"/>
      <c r="H1037" s="20"/>
      <c r="I1037" s="20"/>
      <c r="J1037" s="20"/>
      <c r="K1037" s="20"/>
      <c r="L1037" s="20"/>
      <c r="M1037" s="20"/>
      <c r="N1037" s="19"/>
      <c r="O1037" s="19"/>
      <c r="P1037" s="20"/>
      <c r="Q1037" s="21"/>
      <c r="R1037" s="19"/>
    </row>
    <row r="1038" spans="3:18">
      <c r="C1038" s="19"/>
      <c r="D1038" s="20"/>
      <c r="E1038" s="19"/>
      <c r="F1038" s="19"/>
      <c r="G1038" s="19"/>
      <c r="H1038" s="20"/>
      <c r="I1038" s="20"/>
      <c r="J1038" s="20"/>
      <c r="K1038" s="20"/>
      <c r="L1038" s="20"/>
      <c r="M1038" s="20"/>
      <c r="N1038" s="19"/>
      <c r="O1038" s="19"/>
      <c r="P1038" s="20"/>
      <c r="Q1038" s="21"/>
      <c r="R1038" s="19"/>
    </row>
    <row r="1039" spans="3:18">
      <c r="C1039" s="19"/>
      <c r="D1039" s="20"/>
      <c r="E1039" s="19"/>
      <c r="F1039" s="19"/>
      <c r="G1039" s="19"/>
      <c r="H1039" s="20"/>
      <c r="I1039" s="20"/>
      <c r="J1039" s="20"/>
      <c r="K1039" s="20"/>
      <c r="L1039" s="20"/>
      <c r="M1039" s="20"/>
      <c r="N1039" s="19"/>
      <c r="O1039" s="19"/>
      <c r="P1039" s="20"/>
      <c r="Q1039" s="21"/>
      <c r="R1039" s="19"/>
    </row>
    <row r="1040" spans="3:18">
      <c r="C1040" s="19"/>
      <c r="D1040" s="20"/>
      <c r="E1040" s="19"/>
      <c r="F1040" s="19"/>
      <c r="G1040" s="19"/>
      <c r="H1040" s="20"/>
      <c r="I1040" s="20"/>
      <c r="J1040" s="20"/>
      <c r="K1040" s="20"/>
      <c r="L1040" s="20"/>
      <c r="M1040" s="20"/>
      <c r="N1040" s="19"/>
      <c r="O1040" s="19"/>
      <c r="P1040" s="20"/>
      <c r="Q1040" s="21"/>
      <c r="R1040" s="19"/>
    </row>
    <row r="1041" spans="3:18">
      <c r="C1041" s="19"/>
      <c r="D1041" s="20"/>
      <c r="E1041" s="19"/>
      <c r="F1041" s="19"/>
      <c r="G1041" s="19"/>
      <c r="H1041" s="20"/>
      <c r="I1041" s="20"/>
      <c r="J1041" s="20"/>
      <c r="K1041" s="20"/>
      <c r="L1041" s="20"/>
      <c r="M1041" s="20"/>
      <c r="N1041" s="19"/>
      <c r="O1041" s="19"/>
      <c r="P1041" s="20"/>
      <c r="Q1041" s="21"/>
      <c r="R1041" s="19"/>
    </row>
    <row r="1042" spans="3:18">
      <c r="C1042" s="19"/>
      <c r="D1042" s="20"/>
      <c r="E1042" s="19"/>
      <c r="F1042" s="19"/>
      <c r="G1042" s="19"/>
      <c r="H1042" s="20"/>
      <c r="I1042" s="20"/>
      <c r="J1042" s="20"/>
      <c r="K1042" s="20"/>
      <c r="L1042" s="20"/>
      <c r="M1042" s="20"/>
      <c r="N1042" s="19"/>
      <c r="O1042" s="19"/>
      <c r="P1042" s="20"/>
      <c r="Q1042" s="21"/>
      <c r="R1042" s="19"/>
    </row>
    <row r="1043" spans="3:18">
      <c r="C1043" s="19"/>
      <c r="D1043" s="20"/>
      <c r="E1043" s="19"/>
      <c r="F1043" s="19"/>
      <c r="G1043" s="19"/>
      <c r="H1043" s="20"/>
      <c r="I1043" s="20"/>
      <c r="J1043" s="20"/>
      <c r="K1043" s="20"/>
      <c r="L1043" s="20"/>
      <c r="M1043" s="20"/>
      <c r="N1043" s="19"/>
      <c r="O1043" s="19"/>
      <c r="P1043" s="20"/>
      <c r="Q1043" s="21"/>
      <c r="R1043" s="19"/>
    </row>
    <row r="1044" spans="3:18">
      <c r="C1044" s="19"/>
      <c r="D1044" s="20"/>
      <c r="E1044" s="19"/>
      <c r="F1044" s="19"/>
      <c r="G1044" s="19"/>
      <c r="H1044" s="20"/>
      <c r="I1044" s="20"/>
      <c r="J1044" s="20"/>
      <c r="K1044" s="20"/>
      <c r="L1044" s="20"/>
      <c r="M1044" s="20"/>
      <c r="N1044" s="19"/>
      <c r="O1044" s="19"/>
      <c r="P1044" s="20"/>
      <c r="Q1044" s="21"/>
      <c r="R1044" s="19"/>
    </row>
    <row r="1045" spans="3:18">
      <c r="C1045" s="19"/>
      <c r="D1045" s="20"/>
      <c r="E1045" s="19"/>
      <c r="F1045" s="19"/>
      <c r="G1045" s="19"/>
      <c r="H1045" s="20"/>
      <c r="I1045" s="20"/>
      <c r="J1045" s="20"/>
      <c r="K1045" s="20"/>
      <c r="L1045" s="20"/>
      <c r="M1045" s="20"/>
      <c r="N1045" s="19"/>
      <c r="O1045" s="19"/>
      <c r="P1045" s="20"/>
      <c r="Q1045" s="21"/>
      <c r="R1045" s="19"/>
    </row>
    <row r="1046" spans="3:18">
      <c r="C1046" s="19"/>
      <c r="D1046" s="20"/>
      <c r="E1046" s="19"/>
      <c r="F1046" s="19"/>
      <c r="G1046" s="19"/>
      <c r="H1046" s="20"/>
      <c r="I1046" s="20"/>
      <c r="J1046" s="20"/>
      <c r="K1046" s="20"/>
      <c r="L1046" s="20"/>
      <c r="M1046" s="20"/>
      <c r="N1046" s="19"/>
      <c r="O1046" s="19"/>
      <c r="P1046" s="20"/>
      <c r="Q1046" s="21"/>
      <c r="R1046" s="19"/>
    </row>
    <row r="1047" spans="3:18">
      <c r="C1047" s="19"/>
      <c r="D1047" s="20"/>
      <c r="E1047" s="19"/>
      <c r="F1047" s="19"/>
      <c r="G1047" s="19"/>
      <c r="H1047" s="20"/>
      <c r="I1047" s="20"/>
      <c r="J1047" s="20"/>
      <c r="K1047" s="20"/>
      <c r="L1047" s="20"/>
      <c r="M1047" s="20"/>
      <c r="N1047" s="19"/>
      <c r="O1047" s="19"/>
      <c r="P1047" s="20"/>
      <c r="Q1047" s="21"/>
      <c r="R1047" s="19"/>
    </row>
    <row r="1048" spans="3:18">
      <c r="C1048" s="19"/>
      <c r="D1048" s="20"/>
      <c r="E1048" s="19"/>
      <c r="F1048" s="19"/>
      <c r="G1048" s="19"/>
      <c r="H1048" s="20"/>
      <c r="I1048" s="20"/>
      <c r="J1048" s="20"/>
      <c r="K1048" s="20"/>
      <c r="L1048" s="20"/>
      <c r="M1048" s="20"/>
      <c r="N1048" s="19"/>
      <c r="O1048" s="19"/>
      <c r="P1048" s="20"/>
      <c r="Q1048" s="21"/>
      <c r="R1048" s="19"/>
    </row>
    <row r="1049" spans="3:18">
      <c r="C1049" s="19"/>
      <c r="D1049" s="20"/>
      <c r="E1049" s="19"/>
      <c r="F1049" s="19"/>
      <c r="G1049" s="19"/>
      <c r="H1049" s="20"/>
      <c r="I1049" s="20"/>
      <c r="J1049" s="20"/>
      <c r="K1049" s="20"/>
      <c r="L1049" s="20"/>
      <c r="M1049" s="20"/>
      <c r="N1049" s="19"/>
      <c r="O1049" s="19"/>
      <c r="P1049" s="20"/>
      <c r="Q1049" s="21"/>
      <c r="R1049" s="19"/>
    </row>
    <row r="1050" spans="3:18">
      <c r="C1050" s="19"/>
      <c r="D1050" s="20"/>
      <c r="E1050" s="19"/>
      <c r="F1050" s="19"/>
      <c r="G1050" s="19"/>
      <c r="H1050" s="20"/>
      <c r="I1050" s="20"/>
      <c r="J1050" s="20"/>
      <c r="K1050" s="20"/>
      <c r="L1050" s="20"/>
      <c r="M1050" s="20"/>
      <c r="N1050" s="19"/>
      <c r="O1050" s="19"/>
      <c r="P1050" s="20"/>
      <c r="Q1050" s="21"/>
      <c r="R1050" s="19"/>
    </row>
    <row r="1051" spans="3:18">
      <c r="C1051" s="19"/>
      <c r="D1051" s="20"/>
      <c r="E1051" s="19"/>
      <c r="F1051" s="19"/>
      <c r="G1051" s="19"/>
      <c r="H1051" s="20"/>
      <c r="I1051" s="20"/>
      <c r="J1051" s="20"/>
      <c r="K1051" s="20"/>
      <c r="L1051" s="20"/>
      <c r="M1051" s="20"/>
      <c r="N1051" s="19"/>
      <c r="O1051" s="19"/>
      <c r="P1051" s="20"/>
      <c r="Q1051" s="21"/>
      <c r="R1051" s="19"/>
    </row>
    <row r="1052" spans="3:18">
      <c r="C1052" s="19"/>
      <c r="D1052" s="20"/>
      <c r="E1052" s="19"/>
      <c r="F1052" s="19"/>
      <c r="G1052" s="19"/>
      <c r="H1052" s="20"/>
      <c r="I1052" s="20"/>
      <c r="J1052" s="20"/>
      <c r="K1052" s="20"/>
      <c r="L1052" s="20"/>
      <c r="M1052" s="20"/>
      <c r="N1052" s="19"/>
      <c r="O1052" s="19"/>
      <c r="P1052" s="20"/>
      <c r="Q1052" s="21"/>
      <c r="R1052" s="19"/>
    </row>
    <row r="1053" spans="3:18">
      <c r="C1053" s="19"/>
      <c r="D1053" s="20"/>
      <c r="E1053" s="19"/>
      <c r="F1053" s="19"/>
      <c r="G1053" s="19"/>
      <c r="H1053" s="20"/>
      <c r="I1053" s="20"/>
      <c r="J1053" s="20"/>
      <c r="K1053" s="20"/>
      <c r="L1053" s="20"/>
      <c r="M1053" s="20"/>
      <c r="N1053" s="19"/>
      <c r="O1053" s="19"/>
      <c r="P1053" s="20"/>
      <c r="Q1053" s="21"/>
      <c r="R1053" s="19"/>
    </row>
    <row r="1054" spans="3:18">
      <c r="C1054" s="19"/>
      <c r="D1054" s="20"/>
      <c r="E1054" s="19"/>
      <c r="F1054" s="19"/>
      <c r="G1054" s="19"/>
      <c r="H1054" s="20"/>
      <c r="I1054" s="20"/>
      <c r="J1054" s="20"/>
      <c r="K1054" s="20"/>
      <c r="L1054" s="20"/>
      <c r="M1054" s="20"/>
      <c r="N1054" s="19"/>
      <c r="O1054" s="19"/>
      <c r="P1054" s="20"/>
      <c r="Q1054" s="21"/>
      <c r="R1054" s="19"/>
    </row>
    <row r="1055" spans="3:18">
      <c r="C1055" s="19"/>
      <c r="D1055" s="20"/>
      <c r="E1055" s="19"/>
      <c r="F1055" s="19"/>
      <c r="G1055" s="19"/>
      <c r="H1055" s="20"/>
      <c r="I1055" s="20"/>
      <c r="J1055" s="20"/>
      <c r="K1055" s="20"/>
      <c r="L1055" s="20"/>
      <c r="M1055" s="20"/>
      <c r="N1055" s="19"/>
      <c r="O1055" s="19"/>
      <c r="P1055" s="20"/>
      <c r="Q1055" s="21"/>
      <c r="R1055" s="19"/>
    </row>
    <row r="1056" spans="3:18">
      <c r="C1056" s="19"/>
      <c r="D1056" s="20"/>
      <c r="E1056" s="19"/>
      <c r="F1056" s="19"/>
      <c r="G1056" s="19"/>
      <c r="H1056" s="20"/>
      <c r="I1056" s="20"/>
      <c r="J1056" s="20"/>
      <c r="K1056" s="20"/>
      <c r="L1056" s="20"/>
      <c r="M1056" s="20"/>
      <c r="N1056" s="19"/>
      <c r="O1056" s="19"/>
      <c r="P1056" s="20"/>
      <c r="Q1056" s="21"/>
      <c r="R1056" s="19"/>
    </row>
    <row r="1057" spans="3:18">
      <c r="C1057" s="19"/>
      <c r="D1057" s="20"/>
      <c r="E1057" s="19"/>
      <c r="F1057" s="19"/>
      <c r="G1057" s="19"/>
      <c r="H1057" s="20"/>
      <c r="I1057" s="20"/>
      <c r="J1057" s="20"/>
      <c r="K1057" s="20"/>
      <c r="L1057" s="20"/>
      <c r="M1057" s="20"/>
      <c r="N1057" s="19"/>
      <c r="O1057" s="19"/>
      <c r="P1057" s="20"/>
      <c r="Q1057" s="21"/>
      <c r="R1057" s="19"/>
    </row>
    <row r="1058" spans="3:18">
      <c r="C1058" s="19"/>
      <c r="D1058" s="20"/>
      <c r="E1058" s="19"/>
      <c r="F1058" s="19"/>
      <c r="G1058" s="19"/>
      <c r="H1058" s="20"/>
      <c r="I1058" s="20"/>
      <c r="J1058" s="20"/>
      <c r="K1058" s="20"/>
      <c r="L1058" s="20"/>
      <c r="M1058" s="20"/>
      <c r="N1058" s="19"/>
      <c r="O1058" s="19"/>
      <c r="P1058" s="20"/>
      <c r="Q1058" s="21"/>
      <c r="R1058" s="19"/>
    </row>
    <row r="1059" spans="3:18">
      <c r="C1059" s="19"/>
      <c r="D1059" s="20"/>
      <c r="E1059" s="19"/>
      <c r="F1059" s="19"/>
      <c r="G1059" s="19"/>
      <c r="H1059" s="20"/>
      <c r="I1059" s="20"/>
      <c r="J1059" s="20"/>
      <c r="K1059" s="20"/>
      <c r="L1059" s="20"/>
      <c r="M1059" s="20"/>
      <c r="N1059" s="19"/>
      <c r="O1059" s="19"/>
      <c r="P1059" s="20"/>
      <c r="Q1059" s="21"/>
      <c r="R1059" s="19"/>
    </row>
    <row r="1060" spans="3:18">
      <c r="C1060" s="19"/>
      <c r="D1060" s="20"/>
      <c r="E1060" s="19"/>
      <c r="F1060" s="19"/>
      <c r="G1060" s="19"/>
      <c r="H1060" s="20"/>
      <c r="I1060" s="20"/>
      <c r="J1060" s="20"/>
      <c r="K1060" s="20"/>
      <c r="L1060" s="20"/>
      <c r="M1060" s="20"/>
      <c r="N1060" s="19"/>
      <c r="O1060" s="19"/>
      <c r="P1060" s="20"/>
      <c r="Q1060" s="21"/>
      <c r="R1060" s="19"/>
    </row>
    <row r="1061" spans="3:18">
      <c r="C1061" s="19"/>
      <c r="D1061" s="20"/>
      <c r="E1061" s="19"/>
      <c r="F1061" s="19"/>
      <c r="G1061" s="19"/>
      <c r="H1061" s="20"/>
      <c r="I1061" s="20"/>
      <c r="J1061" s="20"/>
      <c r="K1061" s="20"/>
      <c r="L1061" s="20"/>
      <c r="M1061" s="20"/>
      <c r="N1061" s="19"/>
      <c r="O1061" s="19"/>
      <c r="P1061" s="20"/>
      <c r="Q1061" s="21"/>
      <c r="R1061" s="19"/>
    </row>
    <row r="1062" spans="3:18">
      <c r="C1062" s="19"/>
      <c r="D1062" s="20"/>
      <c r="E1062" s="19"/>
      <c r="F1062" s="19"/>
      <c r="G1062" s="19"/>
      <c r="H1062" s="20"/>
      <c r="I1062" s="20"/>
      <c r="J1062" s="20"/>
      <c r="K1062" s="20"/>
      <c r="L1062" s="20"/>
      <c r="M1062" s="20"/>
      <c r="N1062" s="19"/>
      <c r="O1062" s="19"/>
      <c r="P1062" s="20"/>
      <c r="Q1062" s="21"/>
      <c r="R1062" s="19"/>
    </row>
    <row r="1063" spans="3:18">
      <c r="C1063" s="19"/>
      <c r="D1063" s="20"/>
      <c r="E1063" s="19"/>
      <c r="F1063" s="19"/>
      <c r="G1063" s="19"/>
      <c r="H1063" s="20"/>
      <c r="I1063" s="20"/>
      <c r="J1063" s="20"/>
      <c r="K1063" s="20"/>
      <c r="L1063" s="20"/>
      <c r="M1063" s="20"/>
      <c r="N1063" s="19"/>
      <c r="O1063" s="19"/>
      <c r="P1063" s="20"/>
      <c r="Q1063" s="21"/>
      <c r="R1063" s="19"/>
    </row>
    <row r="1064" spans="3:18">
      <c r="C1064" s="19"/>
      <c r="D1064" s="20"/>
      <c r="E1064" s="19"/>
      <c r="F1064" s="19"/>
      <c r="G1064" s="19"/>
      <c r="H1064" s="20"/>
      <c r="I1064" s="20"/>
      <c r="J1064" s="20"/>
      <c r="K1064" s="20"/>
      <c r="L1064" s="20"/>
      <c r="M1064" s="20"/>
      <c r="N1064" s="19"/>
      <c r="O1064" s="19"/>
      <c r="P1064" s="20"/>
      <c r="Q1064" s="21"/>
      <c r="R1064" s="19"/>
    </row>
    <row r="1065" spans="3:18">
      <c r="C1065" s="19"/>
      <c r="D1065" s="20"/>
      <c r="E1065" s="19"/>
      <c r="F1065" s="19"/>
      <c r="G1065" s="19"/>
      <c r="H1065" s="20"/>
      <c r="I1065" s="20"/>
      <c r="J1065" s="20"/>
      <c r="K1065" s="20"/>
      <c r="L1065" s="20"/>
      <c r="M1065" s="20"/>
      <c r="N1065" s="19"/>
      <c r="O1065" s="19"/>
      <c r="P1065" s="20"/>
      <c r="Q1065" s="21"/>
      <c r="R1065" s="19"/>
    </row>
    <row r="1066" spans="3:18">
      <c r="C1066" s="19"/>
      <c r="D1066" s="20"/>
      <c r="E1066" s="19"/>
      <c r="F1066" s="19"/>
      <c r="G1066" s="19"/>
      <c r="H1066" s="20"/>
      <c r="I1066" s="20"/>
      <c r="J1066" s="20"/>
      <c r="K1066" s="20"/>
      <c r="L1066" s="20"/>
      <c r="M1066" s="20"/>
      <c r="N1066" s="19"/>
      <c r="O1066" s="19"/>
      <c r="P1066" s="20"/>
      <c r="Q1066" s="21"/>
      <c r="R1066" s="19"/>
    </row>
    <row r="1067" spans="3:18">
      <c r="C1067" s="19"/>
      <c r="D1067" s="20"/>
      <c r="E1067" s="19"/>
      <c r="F1067" s="19"/>
      <c r="G1067" s="19"/>
      <c r="H1067" s="20"/>
      <c r="I1067" s="20"/>
      <c r="J1067" s="20"/>
      <c r="K1067" s="20"/>
      <c r="L1067" s="20"/>
      <c r="M1067" s="20"/>
      <c r="N1067" s="19"/>
      <c r="O1067" s="19"/>
      <c r="P1067" s="20"/>
      <c r="Q1067" s="21"/>
      <c r="R1067" s="19"/>
    </row>
    <row r="1068" spans="3:18">
      <c r="C1068" s="19"/>
      <c r="D1068" s="20"/>
      <c r="E1068" s="19"/>
      <c r="F1068" s="19"/>
      <c r="G1068" s="19"/>
      <c r="H1068" s="20"/>
      <c r="I1068" s="20"/>
      <c r="J1068" s="20"/>
      <c r="K1068" s="20"/>
      <c r="L1068" s="20"/>
      <c r="M1068" s="20"/>
      <c r="N1068" s="19"/>
      <c r="O1068" s="19"/>
      <c r="P1068" s="20"/>
      <c r="Q1068" s="21"/>
      <c r="R1068" s="19"/>
    </row>
    <row r="1069" spans="3:18">
      <c r="C1069" s="19"/>
      <c r="D1069" s="20"/>
      <c r="E1069" s="19"/>
      <c r="F1069" s="19"/>
      <c r="G1069" s="19"/>
      <c r="H1069" s="20"/>
      <c r="I1069" s="20"/>
      <c r="J1069" s="20"/>
      <c r="K1069" s="20"/>
      <c r="L1069" s="20"/>
      <c r="M1069" s="20"/>
      <c r="N1069" s="19"/>
      <c r="O1069" s="19"/>
      <c r="P1069" s="20"/>
      <c r="Q1069" s="21"/>
      <c r="R1069" s="19"/>
    </row>
    <row r="1070" spans="3:18">
      <c r="C1070" s="19"/>
      <c r="D1070" s="20"/>
      <c r="E1070" s="19"/>
      <c r="F1070" s="19"/>
      <c r="G1070" s="19"/>
      <c r="H1070" s="20"/>
      <c r="I1070" s="20"/>
      <c r="J1070" s="20"/>
      <c r="K1070" s="20"/>
      <c r="L1070" s="20"/>
      <c r="M1070" s="20"/>
      <c r="N1070" s="19"/>
      <c r="O1070" s="19"/>
      <c r="P1070" s="20"/>
      <c r="Q1070" s="21"/>
      <c r="R1070" s="19"/>
    </row>
    <row r="1071" spans="3:18">
      <c r="C1071" s="19"/>
      <c r="D1071" s="20"/>
      <c r="E1071" s="19"/>
      <c r="F1071" s="19"/>
      <c r="G1071" s="19"/>
      <c r="H1071" s="20"/>
      <c r="I1071" s="20"/>
      <c r="J1071" s="20"/>
      <c r="K1071" s="20"/>
      <c r="L1071" s="20"/>
      <c r="M1071" s="20"/>
      <c r="N1071" s="19"/>
      <c r="O1071" s="19"/>
      <c r="P1071" s="20"/>
      <c r="Q1071" s="21"/>
      <c r="R1071" s="19"/>
    </row>
    <row r="1072" spans="3:18">
      <c r="C1072" s="19"/>
      <c r="D1072" s="20"/>
      <c r="E1072" s="19"/>
      <c r="F1072" s="19"/>
      <c r="G1072" s="19"/>
      <c r="H1072" s="20"/>
      <c r="I1072" s="20"/>
      <c r="J1072" s="20"/>
      <c r="K1072" s="20"/>
      <c r="L1072" s="20"/>
      <c r="M1072" s="20"/>
      <c r="N1072" s="19"/>
      <c r="O1072" s="19"/>
      <c r="P1072" s="20"/>
      <c r="Q1072" s="21"/>
      <c r="R1072" s="19"/>
    </row>
    <row r="1073" spans="3:18">
      <c r="C1073" s="19"/>
      <c r="D1073" s="20"/>
      <c r="E1073" s="19"/>
      <c r="F1073" s="19"/>
      <c r="G1073" s="19"/>
      <c r="H1073" s="20"/>
      <c r="I1073" s="20"/>
      <c r="J1073" s="20"/>
      <c r="K1073" s="20"/>
      <c r="L1073" s="20"/>
      <c r="M1073" s="20"/>
      <c r="N1073" s="19"/>
      <c r="O1073" s="19"/>
      <c r="P1073" s="20"/>
      <c r="Q1073" s="21"/>
      <c r="R1073" s="19"/>
    </row>
    <row r="1074" spans="3:18">
      <c r="C1074" s="19"/>
      <c r="D1074" s="20"/>
      <c r="E1074" s="19"/>
      <c r="F1074" s="19"/>
      <c r="G1074" s="19"/>
      <c r="H1074" s="20"/>
      <c r="I1074" s="20"/>
      <c r="J1074" s="20"/>
      <c r="K1074" s="20"/>
      <c r="L1074" s="20"/>
      <c r="M1074" s="20"/>
      <c r="N1074" s="19"/>
      <c r="O1074" s="19"/>
      <c r="P1074" s="20"/>
      <c r="Q1074" s="21"/>
      <c r="R1074" s="19"/>
    </row>
    <row r="1075" spans="3:18">
      <c r="C1075" s="19"/>
      <c r="D1075" s="20"/>
      <c r="E1075" s="19"/>
      <c r="F1075" s="19"/>
      <c r="G1075" s="19"/>
      <c r="H1075" s="20"/>
      <c r="I1075" s="20"/>
      <c r="J1075" s="20"/>
      <c r="K1075" s="20"/>
      <c r="L1075" s="20"/>
      <c r="M1075" s="20"/>
      <c r="N1075" s="19"/>
      <c r="O1075" s="19"/>
      <c r="P1075" s="20"/>
      <c r="Q1075" s="21"/>
      <c r="R1075" s="19"/>
    </row>
    <row r="1076" spans="3:18">
      <c r="C1076" s="19"/>
      <c r="D1076" s="20"/>
      <c r="E1076" s="19"/>
      <c r="F1076" s="19"/>
      <c r="G1076" s="19"/>
      <c r="H1076" s="20"/>
      <c r="I1076" s="20"/>
      <c r="J1076" s="20"/>
      <c r="K1076" s="20"/>
      <c r="L1076" s="20"/>
      <c r="M1076" s="20"/>
      <c r="N1076" s="19"/>
      <c r="O1076" s="19"/>
      <c r="P1076" s="20"/>
      <c r="Q1076" s="21"/>
      <c r="R1076" s="19"/>
    </row>
    <row r="1077" spans="3:18">
      <c r="C1077" s="19"/>
      <c r="D1077" s="20"/>
      <c r="E1077" s="19"/>
      <c r="F1077" s="19"/>
      <c r="G1077" s="19"/>
      <c r="H1077" s="20"/>
      <c r="I1077" s="20"/>
      <c r="J1077" s="20"/>
      <c r="K1077" s="20"/>
      <c r="L1077" s="20"/>
      <c r="M1077" s="20"/>
      <c r="N1077" s="19"/>
      <c r="O1077" s="19"/>
      <c r="P1077" s="20"/>
      <c r="Q1077" s="21"/>
      <c r="R1077" s="19"/>
    </row>
    <row r="1078" spans="3:18">
      <c r="C1078" s="19"/>
      <c r="D1078" s="20"/>
      <c r="E1078" s="19"/>
      <c r="F1078" s="19"/>
      <c r="G1078" s="19"/>
      <c r="H1078" s="20"/>
      <c r="I1078" s="20"/>
      <c r="J1078" s="20"/>
      <c r="K1078" s="20"/>
      <c r="L1078" s="20"/>
      <c r="M1078" s="20"/>
      <c r="N1078" s="19"/>
      <c r="O1078" s="19"/>
      <c r="P1078" s="20"/>
      <c r="Q1078" s="21"/>
      <c r="R1078" s="19"/>
    </row>
    <row r="1079" spans="3:18">
      <c r="C1079" s="19"/>
      <c r="D1079" s="20"/>
      <c r="E1079" s="19"/>
      <c r="F1079" s="19"/>
      <c r="G1079" s="19"/>
      <c r="H1079" s="20"/>
      <c r="I1079" s="20"/>
      <c r="J1079" s="20"/>
      <c r="K1079" s="20"/>
      <c r="L1079" s="20"/>
      <c r="M1079" s="20"/>
      <c r="N1079" s="19"/>
      <c r="O1079" s="19"/>
      <c r="P1079" s="20"/>
      <c r="Q1079" s="21"/>
      <c r="R1079" s="19"/>
    </row>
    <row r="1080" spans="3:18">
      <c r="C1080" s="19"/>
      <c r="D1080" s="20"/>
      <c r="E1080" s="19"/>
      <c r="F1080" s="19"/>
      <c r="G1080" s="19"/>
      <c r="H1080" s="20"/>
      <c r="I1080" s="20"/>
      <c r="J1080" s="20"/>
      <c r="K1080" s="20"/>
      <c r="L1080" s="20"/>
      <c r="M1080" s="20"/>
      <c r="N1080" s="19"/>
      <c r="O1080" s="19"/>
      <c r="P1080" s="20"/>
      <c r="Q1080" s="21"/>
      <c r="R1080" s="19"/>
    </row>
    <row r="1081" spans="3:18">
      <c r="C1081" s="19"/>
      <c r="D1081" s="20"/>
      <c r="E1081" s="19"/>
      <c r="F1081" s="19"/>
      <c r="G1081" s="19"/>
      <c r="H1081" s="20"/>
      <c r="I1081" s="20"/>
      <c r="J1081" s="20"/>
      <c r="K1081" s="20"/>
      <c r="L1081" s="20"/>
      <c r="M1081" s="20"/>
      <c r="N1081" s="19"/>
      <c r="O1081" s="19"/>
      <c r="P1081" s="20"/>
      <c r="Q1081" s="21"/>
      <c r="R1081" s="19"/>
    </row>
    <row r="1082" spans="3:18">
      <c r="C1082" s="19"/>
      <c r="D1082" s="20"/>
      <c r="E1082" s="19"/>
      <c r="F1082" s="19"/>
      <c r="G1082" s="19"/>
      <c r="H1082" s="20"/>
      <c r="I1082" s="20"/>
      <c r="J1082" s="20"/>
      <c r="K1082" s="20"/>
      <c r="L1082" s="20"/>
      <c r="M1082" s="20"/>
      <c r="N1082" s="19"/>
      <c r="O1082" s="19"/>
      <c r="P1082" s="20"/>
      <c r="Q1082" s="21"/>
      <c r="R1082" s="19"/>
    </row>
    <row r="1083" spans="3:18">
      <c r="C1083" s="19"/>
      <c r="D1083" s="20"/>
      <c r="E1083" s="19"/>
      <c r="F1083" s="19"/>
      <c r="G1083" s="19"/>
      <c r="H1083" s="20"/>
      <c r="I1083" s="20"/>
      <c r="J1083" s="20"/>
      <c r="K1083" s="20"/>
      <c r="L1083" s="20"/>
      <c r="M1083" s="20"/>
      <c r="N1083" s="19"/>
      <c r="O1083" s="19"/>
      <c r="P1083" s="20"/>
      <c r="Q1083" s="21"/>
      <c r="R1083" s="19"/>
    </row>
    <row r="1084" spans="3:18">
      <c r="C1084" s="19"/>
      <c r="D1084" s="20"/>
      <c r="E1084" s="19"/>
      <c r="F1084" s="19"/>
      <c r="G1084" s="19"/>
      <c r="H1084" s="20"/>
      <c r="I1084" s="20"/>
      <c r="J1084" s="20"/>
      <c r="K1084" s="20"/>
      <c r="L1084" s="20"/>
      <c r="M1084" s="20"/>
      <c r="N1084" s="19"/>
      <c r="O1084" s="19"/>
      <c r="P1084" s="20"/>
      <c r="Q1084" s="21"/>
      <c r="R1084" s="19"/>
    </row>
    <row r="1085" spans="3:18">
      <c r="C1085" s="19"/>
      <c r="D1085" s="20"/>
      <c r="E1085" s="19"/>
      <c r="F1085" s="19"/>
      <c r="G1085" s="19"/>
      <c r="H1085" s="20"/>
      <c r="I1085" s="20"/>
      <c r="J1085" s="20"/>
      <c r="K1085" s="20"/>
      <c r="L1085" s="20"/>
      <c r="M1085" s="20"/>
      <c r="N1085" s="19"/>
      <c r="O1085" s="19"/>
      <c r="P1085" s="20"/>
      <c r="Q1085" s="21"/>
      <c r="R1085" s="19"/>
    </row>
    <row r="1086" spans="3:18">
      <c r="C1086" s="19"/>
      <c r="D1086" s="20"/>
      <c r="E1086" s="19"/>
      <c r="F1086" s="19"/>
      <c r="G1086" s="19"/>
      <c r="H1086" s="20"/>
      <c r="I1086" s="20"/>
      <c r="J1086" s="20"/>
      <c r="K1086" s="20"/>
      <c r="L1086" s="20"/>
      <c r="M1086" s="20"/>
      <c r="N1086" s="19"/>
      <c r="O1086" s="19"/>
      <c r="P1086" s="20"/>
      <c r="Q1086" s="21"/>
      <c r="R1086" s="19"/>
    </row>
    <row r="1087" spans="3:18">
      <c r="C1087" s="19"/>
      <c r="D1087" s="20"/>
      <c r="E1087" s="19"/>
      <c r="F1087" s="19"/>
      <c r="G1087" s="19"/>
      <c r="H1087" s="20"/>
      <c r="I1087" s="20"/>
      <c r="J1087" s="20"/>
      <c r="K1087" s="20"/>
      <c r="L1087" s="20"/>
      <c r="M1087" s="20"/>
      <c r="N1087" s="19"/>
      <c r="O1087" s="19"/>
      <c r="P1087" s="20"/>
      <c r="Q1087" s="21"/>
      <c r="R1087" s="19"/>
    </row>
    <row r="1088" spans="3:18">
      <c r="C1088" s="19"/>
      <c r="D1088" s="20"/>
      <c r="E1088" s="19"/>
      <c r="F1088" s="19"/>
      <c r="G1088" s="19"/>
      <c r="H1088" s="20"/>
      <c r="I1088" s="20"/>
      <c r="J1088" s="20"/>
      <c r="K1088" s="20"/>
      <c r="L1088" s="20"/>
      <c r="M1088" s="20"/>
      <c r="N1088" s="19"/>
      <c r="O1088" s="19"/>
      <c r="P1088" s="20"/>
      <c r="Q1088" s="21"/>
      <c r="R1088" s="19"/>
    </row>
    <row r="1089" spans="3:18">
      <c r="C1089" s="19"/>
      <c r="D1089" s="20"/>
      <c r="E1089" s="19"/>
      <c r="F1089" s="19"/>
      <c r="G1089" s="19"/>
      <c r="H1089" s="20"/>
      <c r="I1089" s="20"/>
      <c r="J1089" s="20"/>
      <c r="K1089" s="20"/>
      <c r="L1089" s="20"/>
      <c r="M1089" s="20"/>
      <c r="N1089" s="19"/>
      <c r="O1089" s="19"/>
      <c r="P1089" s="20"/>
      <c r="Q1089" s="21"/>
      <c r="R1089" s="19"/>
    </row>
    <row r="1090" spans="3:18">
      <c r="C1090" s="19"/>
      <c r="D1090" s="20"/>
      <c r="E1090" s="19"/>
      <c r="F1090" s="19"/>
      <c r="G1090" s="19"/>
      <c r="H1090" s="20"/>
      <c r="I1090" s="20"/>
      <c r="J1090" s="20"/>
      <c r="K1090" s="20"/>
      <c r="L1090" s="20"/>
      <c r="M1090" s="20"/>
      <c r="N1090" s="19"/>
      <c r="O1090" s="19"/>
      <c r="P1090" s="20"/>
      <c r="Q1090" s="21"/>
      <c r="R1090" s="19"/>
    </row>
    <row r="1091" spans="3:18">
      <c r="C1091" s="19"/>
      <c r="D1091" s="20"/>
      <c r="E1091" s="19"/>
      <c r="F1091" s="19"/>
      <c r="G1091" s="19"/>
      <c r="H1091" s="20"/>
      <c r="I1091" s="20"/>
      <c r="J1091" s="20"/>
      <c r="K1091" s="20"/>
      <c r="L1091" s="20"/>
      <c r="M1091" s="20"/>
      <c r="N1091" s="19"/>
      <c r="O1091" s="19"/>
      <c r="P1091" s="20"/>
      <c r="Q1091" s="21"/>
      <c r="R1091" s="19"/>
    </row>
    <row r="1092" spans="3:18">
      <c r="C1092" s="19"/>
      <c r="D1092" s="20"/>
      <c r="E1092" s="19"/>
      <c r="F1092" s="19"/>
      <c r="G1092" s="19"/>
      <c r="H1092" s="20"/>
      <c r="I1092" s="20"/>
      <c r="J1092" s="20"/>
      <c r="K1092" s="20"/>
      <c r="L1092" s="20"/>
      <c r="M1092" s="20"/>
      <c r="N1092" s="19"/>
      <c r="O1092" s="19"/>
      <c r="P1092" s="20"/>
      <c r="Q1092" s="21"/>
      <c r="R1092" s="19"/>
    </row>
    <row r="1093" spans="3:18">
      <c r="C1093" s="19"/>
      <c r="D1093" s="20"/>
      <c r="E1093" s="19"/>
      <c r="F1093" s="19"/>
      <c r="G1093" s="19"/>
      <c r="H1093" s="20"/>
      <c r="I1093" s="20"/>
      <c r="J1093" s="20"/>
      <c r="K1093" s="20"/>
      <c r="L1093" s="20"/>
      <c r="M1093" s="20"/>
      <c r="N1093" s="19"/>
      <c r="O1093" s="19"/>
      <c r="P1093" s="20"/>
      <c r="Q1093" s="21"/>
      <c r="R1093" s="19"/>
    </row>
    <row r="1094" spans="3:18">
      <c r="C1094" s="19"/>
      <c r="D1094" s="20"/>
      <c r="E1094" s="19"/>
      <c r="F1094" s="19"/>
      <c r="G1094" s="19"/>
      <c r="H1094" s="20"/>
      <c r="I1094" s="20"/>
      <c r="J1094" s="20"/>
      <c r="K1094" s="20"/>
      <c r="L1094" s="20"/>
      <c r="M1094" s="20"/>
      <c r="N1094" s="19"/>
      <c r="O1094" s="19"/>
      <c r="P1094" s="20"/>
      <c r="Q1094" s="21"/>
      <c r="R1094" s="19"/>
    </row>
    <row r="1095" spans="3:18">
      <c r="C1095" s="19"/>
      <c r="D1095" s="20"/>
      <c r="E1095" s="19"/>
      <c r="F1095" s="19"/>
      <c r="G1095" s="19"/>
      <c r="H1095" s="20"/>
      <c r="I1095" s="20"/>
      <c r="J1095" s="20"/>
      <c r="K1095" s="20"/>
      <c r="L1095" s="20"/>
      <c r="M1095" s="20"/>
      <c r="N1095" s="19"/>
      <c r="O1095" s="19"/>
      <c r="P1095" s="20"/>
      <c r="Q1095" s="21"/>
      <c r="R1095" s="19"/>
    </row>
    <row r="1096" spans="3:18">
      <c r="C1096" s="19"/>
      <c r="D1096" s="20"/>
      <c r="E1096" s="19"/>
      <c r="F1096" s="19"/>
      <c r="G1096" s="19"/>
      <c r="H1096" s="20"/>
      <c r="I1096" s="20"/>
      <c r="J1096" s="20"/>
      <c r="K1096" s="20"/>
      <c r="L1096" s="20"/>
      <c r="M1096" s="20"/>
      <c r="N1096" s="19"/>
      <c r="O1096" s="19"/>
      <c r="P1096" s="20"/>
      <c r="Q1096" s="21"/>
      <c r="R1096" s="19"/>
    </row>
    <row r="1097" spans="3:18">
      <c r="C1097" s="19"/>
      <c r="D1097" s="20"/>
      <c r="E1097" s="19"/>
      <c r="F1097" s="19"/>
      <c r="G1097" s="19"/>
      <c r="H1097" s="20"/>
      <c r="I1097" s="20"/>
      <c r="J1097" s="20"/>
      <c r="K1097" s="20"/>
      <c r="L1097" s="20"/>
      <c r="M1097" s="20"/>
      <c r="N1097" s="19"/>
      <c r="O1097" s="19"/>
      <c r="P1097" s="20"/>
      <c r="Q1097" s="21"/>
      <c r="R1097" s="19"/>
    </row>
    <row r="1098" spans="3:18">
      <c r="C1098" s="19"/>
      <c r="D1098" s="20"/>
      <c r="E1098" s="19"/>
      <c r="F1098" s="19"/>
      <c r="G1098" s="19"/>
      <c r="H1098" s="20"/>
      <c r="I1098" s="20"/>
      <c r="J1098" s="20"/>
      <c r="K1098" s="20"/>
      <c r="L1098" s="20"/>
      <c r="M1098" s="20"/>
      <c r="N1098" s="19"/>
      <c r="O1098" s="19"/>
      <c r="P1098" s="20"/>
      <c r="Q1098" s="21"/>
      <c r="R1098" s="19"/>
    </row>
    <row r="1099" spans="3:18">
      <c r="C1099" s="19"/>
      <c r="D1099" s="20"/>
      <c r="E1099" s="19"/>
      <c r="F1099" s="19"/>
      <c r="G1099" s="19"/>
      <c r="H1099" s="20"/>
      <c r="I1099" s="20"/>
      <c r="J1099" s="20"/>
      <c r="K1099" s="20"/>
      <c r="L1099" s="20"/>
      <c r="M1099" s="20"/>
      <c r="N1099" s="19"/>
      <c r="O1099" s="19"/>
      <c r="P1099" s="20"/>
      <c r="Q1099" s="21"/>
    </row>
    <row r="1100" spans="3:18">
      <c r="C1100" s="19"/>
      <c r="D1100" s="20"/>
      <c r="E1100" s="19"/>
      <c r="F1100" s="19"/>
      <c r="G1100" s="19"/>
      <c r="H1100" s="20"/>
      <c r="I1100" s="20"/>
      <c r="J1100" s="20"/>
      <c r="K1100" s="20"/>
      <c r="L1100" s="20"/>
      <c r="M1100" s="20"/>
      <c r="N1100" s="19"/>
      <c r="O1100" s="19"/>
      <c r="P1100" s="20"/>
      <c r="Q1100" s="21"/>
    </row>
    <row r="1101" spans="3:18">
      <c r="C1101" s="19"/>
      <c r="D1101" s="20"/>
      <c r="E1101" s="19"/>
      <c r="F1101" s="19"/>
      <c r="G1101" s="19"/>
      <c r="H1101" s="20"/>
      <c r="I1101" s="20"/>
      <c r="J1101" s="20"/>
      <c r="K1101" s="20"/>
      <c r="L1101" s="20"/>
      <c r="M1101" s="20"/>
      <c r="N1101" s="19"/>
      <c r="O1101" s="19"/>
      <c r="P1101" s="20"/>
      <c r="Q1101" s="21"/>
    </row>
    <row r="1102" spans="3:18">
      <c r="C1102" s="19"/>
      <c r="D1102" s="20"/>
      <c r="E1102" s="19"/>
      <c r="F1102" s="19"/>
      <c r="G1102" s="19"/>
      <c r="H1102" s="20"/>
      <c r="I1102" s="20"/>
      <c r="J1102" s="20"/>
      <c r="K1102" s="20"/>
      <c r="L1102" s="20"/>
      <c r="M1102" s="20"/>
      <c r="N1102" s="19"/>
      <c r="O1102" s="19"/>
      <c r="P1102" s="20"/>
      <c r="Q1102" s="21"/>
    </row>
    <row r="1103" spans="3:18">
      <c r="C1103" s="19"/>
      <c r="D1103" s="20"/>
      <c r="E1103" s="19"/>
      <c r="F1103" s="19"/>
      <c r="G1103" s="19"/>
      <c r="H1103" s="20"/>
      <c r="I1103" s="20"/>
      <c r="J1103" s="20"/>
      <c r="K1103" s="20"/>
      <c r="L1103" s="20"/>
      <c r="M1103" s="20"/>
      <c r="N1103" s="19"/>
      <c r="O1103" s="19"/>
      <c r="P1103" s="20"/>
      <c r="Q1103" s="21"/>
    </row>
    <row r="1104" spans="3:18">
      <c r="C1104" s="19"/>
      <c r="D1104" s="20"/>
      <c r="E1104" s="19"/>
      <c r="F1104" s="19"/>
      <c r="G1104" s="19"/>
      <c r="H1104" s="20"/>
      <c r="I1104" s="20"/>
      <c r="J1104" s="20"/>
      <c r="K1104" s="20"/>
      <c r="L1104" s="20"/>
      <c r="M1104" s="20"/>
      <c r="N1104" s="19"/>
      <c r="O1104" s="19"/>
      <c r="P1104" s="20"/>
      <c r="Q1104" s="21"/>
    </row>
    <row r="1105" spans="3:17">
      <c r="C1105" s="19"/>
      <c r="D1105" s="20"/>
      <c r="E1105" s="19"/>
      <c r="F1105" s="19"/>
      <c r="G1105" s="19"/>
      <c r="H1105" s="20"/>
      <c r="I1105" s="20"/>
      <c r="J1105" s="20"/>
      <c r="K1105" s="20"/>
      <c r="L1105" s="20"/>
      <c r="M1105" s="20"/>
      <c r="N1105" s="19"/>
      <c r="O1105" s="19"/>
      <c r="P1105" s="20"/>
      <c r="Q1105" s="21"/>
    </row>
    <row r="1106" spans="3:17">
      <c r="C1106" s="19"/>
      <c r="D1106" s="20"/>
      <c r="E1106" s="19"/>
      <c r="F1106" s="19"/>
      <c r="G1106" s="19"/>
      <c r="H1106" s="20"/>
      <c r="I1106" s="20"/>
      <c r="J1106" s="20"/>
      <c r="K1106" s="20"/>
      <c r="L1106" s="20"/>
      <c r="M1106" s="20"/>
      <c r="N1106" s="19"/>
      <c r="O1106" s="19"/>
      <c r="P1106" s="20"/>
      <c r="Q1106" s="21"/>
    </row>
    <row r="1107" spans="3:17">
      <c r="C1107" s="19"/>
      <c r="D1107" s="20"/>
      <c r="E1107" s="19"/>
      <c r="F1107" s="19"/>
      <c r="G1107" s="19"/>
      <c r="H1107" s="20"/>
      <c r="I1107" s="20"/>
      <c r="J1107" s="20"/>
      <c r="K1107" s="20"/>
      <c r="L1107" s="20"/>
      <c r="M1107" s="20"/>
      <c r="N1107" s="19"/>
      <c r="O1107" s="19"/>
      <c r="P1107" s="20"/>
      <c r="Q1107" s="21"/>
    </row>
    <row r="1108" spans="3:17">
      <c r="C1108" s="19"/>
      <c r="D1108" s="20"/>
      <c r="E1108" s="19"/>
      <c r="F1108" s="19"/>
      <c r="G1108" s="19"/>
      <c r="H1108" s="20"/>
      <c r="I1108" s="20"/>
      <c r="J1108" s="20"/>
      <c r="K1108" s="20"/>
      <c r="L1108" s="20"/>
      <c r="M1108" s="20"/>
      <c r="N1108" s="19"/>
      <c r="O1108" s="19"/>
      <c r="P1108" s="20"/>
      <c r="Q1108" s="21"/>
    </row>
    <row r="1109" spans="3:17">
      <c r="C1109" s="19"/>
      <c r="D1109" s="20"/>
      <c r="E1109" s="19"/>
      <c r="F1109" s="19"/>
      <c r="G1109" s="19"/>
      <c r="H1109" s="20"/>
      <c r="I1109" s="20"/>
      <c r="J1109" s="20"/>
      <c r="K1109" s="20"/>
      <c r="L1109" s="20"/>
      <c r="M1109" s="20"/>
      <c r="N1109" s="19"/>
      <c r="O1109" s="19"/>
      <c r="P1109" s="20"/>
      <c r="Q1109" s="21"/>
    </row>
    <row r="1110" spans="3:17">
      <c r="C1110" s="19"/>
      <c r="D1110" s="20"/>
      <c r="E1110" s="19"/>
      <c r="F1110" s="19"/>
      <c r="G1110" s="19"/>
      <c r="H1110" s="20"/>
      <c r="I1110" s="20"/>
      <c r="J1110" s="20"/>
      <c r="K1110" s="20"/>
      <c r="L1110" s="20"/>
      <c r="M1110" s="20"/>
      <c r="N1110" s="19"/>
      <c r="O1110" s="19"/>
      <c r="P1110" s="20"/>
      <c r="Q1110" s="21"/>
    </row>
    <row r="1111" spans="3:17">
      <c r="C1111" s="19"/>
      <c r="D1111" s="20"/>
      <c r="E1111" s="19"/>
      <c r="F1111" s="19"/>
      <c r="G1111" s="19"/>
      <c r="H1111" s="20"/>
      <c r="I1111" s="20"/>
      <c r="J1111" s="20"/>
      <c r="K1111" s="20"/>
      <c r="L1111" s="20"/>
      <c r="M1111" s="20"/>
      <c r="N1111" s="19"/>
      <c r="O1111" s="19"/>
      <c r="P1111" s="20"/>
      <c r="Q1111" s="21"/>
    </row>
    <row r="1112" spans="3:17">
      <c r="C1112" s="19"/>
      <c r="D1112" s="20"/>
      <c r="E1112" s="19"/>
      <c r="F1112" s="19"/>
      <c r="G1112" s="19"/>
      <c r="H1112" s="20"/>
      <c r="I1112" s="20"/>
      <c r="J1112" s="20"/>
      <c r="K1112" s="20"/>
      <c r="L1112" s="20"/>
      <c r="M1112" s="20"/>
      <c r="N1112" s="19"/>
      <c r="O1112" s="19"/>
      <c r="P1112" s="20"/>
      <c r="Q1112" s="21"/>
    </row>
    <row r="1113" spans="3:17">
      <c r="C1113" s="19"/>
      <c r="D1113" s="20"/>
      <c r="E1113" s="19"/>
      <c r="F1113" s="19"/>
      <c r="G1113" s="19"/>
      <c r="H1113" s="20"/>
      <c r="I1113" s="20"/>
      <c r="J1113" s="20"/>
      <c r="K1113" s="20"/>
      <c r="L1113" s="20"/>
      <c r="M1113" s="20"/>
      <c r="N1113" s="19"/>
      <c r="O1113" s="19"/>
      <c r="P1113" s="20"/>
      <c r="Q1113" s="21"/>
    </row>
    <row r="1114" spans="3:17">
      <c r="C1114" s="19"/>
      <c r="D1114" s="20"/>
      <c r="E1114" s="19"/>
      <c r="F1114" s="19"/>
      <c r="G1114" s="19"/>
      <c r="H1114" s="20"/>
      <c r="I1114" s="20"/>
      <c r="J1114" s="20"/>
      <c r="K1114" s="20"/>
      <c r="L1114" s="20"/>
      <c r="M1114" s="20"/>
      <c r="N1114" s="19"/>
      <c r="O1114" s="19"/>
      <c r="P1114" s="20"/>
      <c r="Q1114" s="21"/>
    </row>
    <row r="1115" spans="3:17">
      <c r="C1115" s="19"/>
      <c r="D1115" s="20"/>
      <c r="E1115" s="19"/>
      <c r="F1115" s="19"/>
      <c r="G1115" s="19"/>
      <c r="H1115" s="20"/>
      <c r="I1115" s="20"/>
      <c r="J1115" s="20"/>
      <c r="K1115" s="20"/>
      <c r="L1115" s="20"/>
      <c r="M1115" s="20"/>
      <c r="N1115" s="19"/>
      <c r="O1115" s="19"/>
      <c r="P1115" s="20"/>
      <c r="Q1115" s="21"/>
    </row>
    <row r="1116" spans="3:17">
      <c r="C1116" s="19"/>
      <c r="D1116" s="20"/>
      <c r="E1116" s="19"/>
      <c r="F1116" s="19"/>
      <c r="G1116" s="19"/>
      <c r="H1116" s="20"/>
      <c r="I1116" s="20"/>
      <c r="J1116" s="20"/>
      <c r="K1116" s="20"/>
      <c r="L1116" s="20"/>
      <c r="M1116" s="20"/>
      <c r="N1116" s="19"/>
      <c r="O1116" s="19"/>
      <c r="P1116" s="20"/>
      <c r="Q1116" s="21"/>
    </row>
    <row r="1117" spans="3:17">
      <c r="C1117" s="19"/>
      <c r="D1117" s="20"/>
      <c r="E1117" s="19"/>
      <c r="F1117" s="19"/>
      <c r="G1117" s="19"/>
      <c r="H1117" s="20"/>
      <c r="I1117" s="20"/>
      <c r="J1117" s="20"/>
      <c r="K1117" s="20"/>
      <c r="L1117" s="20"/>
      <c r="M1117" s="20"/>
      <c r="N1117" s="19"/>
      <c r="O1117" s="19"/>
      <c r="P1117" s="20"/>
      <c r="Q1117" s="21"/>
    </row>
    <row r="1118" spans="3:17">
      <c r="C1118" s="19"/>
      <c r="D1118" s="20"/>
      <c r="E1118" s="19"/>
      <c r="F1118" s="19"/>
      <c r="G1118" s="19"/>
      <c r="H1118" s="20"/>
      <c r="I1118" s="20"/>
      <c r="J1118" s="20"/>
      <c r="K1118" s="20"/>
      <c r="L1118" s="20"/>
      <c r="M1118" s="20"/>
      <c r="N1118" s="19"/>
      <c r="O1118" s="19"/>
      <c r="P1118" s="20"/>
      <c r="Q1118" s="21"/>
    </row>
    <row r="1119" spans="3:17">
      <c r="C1119" s="19"/>
      <c r="D1119" s="20"/>
      <c r="E1119" s="19"/>
      <c r="F1119" s="19"/>
      <c r="G1119" s="19"/>
      <c r="H1119" s="20"/>
      <c r="I1119" s="20"/>
      <c r="J1119" s="20"/>
      <c r="K1119" s="20"/>
      <c r="L1119" s="20"/>
      <c r="M1119" s="20"/>
      <c r="N1119" s="19"/>
      <c r="O1119" s="19"/>
      <c r="P1119" s="20"/>
      <c r="Q1119" s="21"/>
    </row>
    <row r="1120" spans="3:17">
      <c r="C1120" s="19"/>
      <c r="D1120" s="20"/>
      <c r="E1120" s="19"/>
      <c r="F1120" s="19"/>
      <c r="G1120" s="19"/>
      <c r="H1120" s="20"/>
      <c r="I1120" s="20"/>
      <c r="J1120" s="20"/>
      <c r="K1120" s="20"/>
      <c r="L1120" s="20"/>
      <c r="M1120" s="20"/>
      <c r="N1120" s="19"/>
      <c r="O1120" s="19"/>
      <c r="P1120" s="20"/>
      <c r="Q1120" s="21"/>
    </row>
    <row r="1121" spans="3:17">
      <c r="C1121" s="19"/>
      <c r="D1121" s="20"/>
      <c r="E1121" s="19"/>
      <c r="F1121" s="19"/>
      <c r="G1121" s="19"/>
      <c r="H1121" s="20"/>
      <c r="I1121" s="20"/>
      <c r="J1121" s="20"/>
      <c r="K1121" s="20"/>
      <c r="L1121" s="20"/>
      <c r="M1121" s="20"/>
      <c r="N1121" s="19"/>
      <c r="O1121" s="19"/>
      <c r="P1121" s="20"/>
      <c r="Q1121" s="21"/>
    </row>
    <row r="1122" spans="3:17">
      <c r="C1122" s="19"/>
      <c r="D1122" s="20"/>
      <c r="E1122" s="19"/>
      <c r="F1122" s="19"/>
      <c r="G1122" s="19"/>
      <c r="H1122" s="20"/>
      <c r="I1122" s="20"/>
      <c r="J1122" s="20"/>
      <c r="K1122" s="20"/>
      <c r="L1122" s="20"/>
      <c r="M1122" s="20"/>
      <c r="N1122" s="19"/>
      <c r="O1122" s="19"/>
      <c r="P1122" s="20"/>
      <c r="Q1122" s="21"/>
    </row>
    <row r="1123" spans="3:17">
      <c r="C1123" s="19"/>
      <c r="D1123" s="20"/>
      <c r="E1123" s="19"/>
      <c r="F1123" s="19"/>
      <c r="G1123" s="19"/>
      <c r="H1123" s="20"/>
      <c r="I1123" s="20"/>
      <c r="J1123" s="20"/>
      <c r="K1123" s="20"/>
      <c r="L1123" s="20"/>
      <c r="M1123" s="20"/>
      <c r="N1123" s="19"/>
      <c r="O1123" s="19"/>
      <c r="P1123" s="20"/>
      <c r="Q1123" s="21"/>
    </row>
    <row r="1124" spans="3:17">
      <c r="C1124" s="19"/>
      <c r="D1124" s="20"/>
      <c r="E1124" s="19"/>
      <c r="F1124" s="19"/>
      <c r="G1124" s="19"/>
      <c r="H1124" s="20"/>
      <c r="I1124" s="20"/>
      <c r="J1124" s="20"/>
      <c r="K1124" s="20"/>
      <c r="L1124" s="20"/>
      <c r="M1124" s="20"/>
      <c r="N1124" s="19"/>
      <c r="O1124" s="19"/>
      <c r="P1124" s="20"/>
      <c r="Q1124" s="21"/>
    </row>
    <row r="1125" spans="3:17">
      <c r="C1125" s="19"/>
      <c r="D1125" s="20"/>
      <c r="E1125" s="19"/>
      <c r="F1125" s="19"/>
      <c r="G1125" s="19"/>
      <c r="H1125" s="20"/>
      <c r="I1125" s="20"/>
      <c r="J1125" s="20"/>
      <c r="K1125" s="20"/>
      <c r="L1125" s="20"/>
      <c r="M1125" s="20"/>
      <c r="N1125" s="19"/>
      <c r="O1125" s="19"/>
      <c r="P1125" s="20"/>
      <c r="Q1125" s="21"/>
    </row>
    <row r="1126" spans="3:17">
      <c r="C1126" s="19"/>
      <c r="D1126" s="20"/>
      <c r="E1126" s="19"/>
      <c r="F1126" s="19"/>
      <c r="G1126" s="19"/>
      <c r="H1126" s="20"/>
      <c r="I1126" s="20"/>
      <c r="J1126" s="20"/>
      <c r="K1126" s="20"/>
      <c r="L1126" s="20"/>
      <c r="M1126" s="20"/>
      <c r="N1126" s="19"/>
      <c r="O1126" s="19"/>
      <c r="P1126" s="20"/>
      <c r="Q1126" s="21"/>
    </row>
    <row r="1127" spans="3:17">
      <c r="C1127" s="19"/>
      <c r="D1127" s="20"/>
      <c r="E1127" s="19"/>
      <c r="F1127" s="19"/>
      <c r="G1127" s="19"/>
      <c r="H1127" s="20"/>
      <c r="I1127" s="20"/>
      <c r="J1127" s="20"/>
      <c r="K1127" s="20"/>
      <c r="L1127" s="20"/>
      <c r="M1127" s="20"/>
      <c r="N1127" s="19"/>
      <c r="O1127" s="19"/>
      <c r="P1127" s="20"/>
      <c r="Q1127" s="21"/>
    </row>
    <row r="1128" spans="3:17">
      <c r="C1128" s="19"/>
      <c r="D1128" s="20"/>
      <c r="E1128" s="19"/>
      <c r="F1128" s="19"/>
      <c r="G1128" s="19"/>
      <c r="H1128" s="20"/>
      <c r="I1128" s="20"/>
      <c r="J1128" s="20"/>
      <c r="K1128" s="20"/>
      <c r="L1128" s="20"/>
      <c r="M1128" s="20"/>
      <c r="N1128" s="19"/>
      <c r="O1128" s="19"/>
      <c r="P1128" s="20"/>
      <c r="Q1128" s="21"/>
    </row>
    <row r="1129" spans="3:17">
      <c r="C1129" s="19"/>
      <c r="D1129" s="20"/>
      <c r="E1129" s="19"/>
      <c r="F1129" s="19"/>
      <c r="G1129" s="19"/>
      <c r="H1129" s="20"/>
      <c r="I1129" s="20"/>
      <c r="J1129" s="20"/>
      <c r="K1129" s="20"/>
      <c r="L1129" s="20"/>
      <c r="M1129" s="20"/>
      <c r="N1129" s="19"/>
      <c r="O1129" s="19"/>
      <c r="P1129" s="20"/>
      <c r="Q1129" s="21"/>
    </row>
    <row r="1130" spans="3:17">
      <c r="C1130" s="19"/>
      <c r="D1130" s="20"/>
      <c r="E1130" s="19"/>
      <c r="F1130" s="19"/>
      <c r="G1130" s="19"/>
      <c r="H1130" s="20"/>
      <c r="I1130" s="20"/>
      <c r="J1130" s="20"/>
      <c r="K1130" s="20"/>
      <c r="L1130" s="20"/>
      <c r="M1130" s="20"/>
      <c r="N1130" s="19"/>
      <c r="O1130" s="19"/>
      <c r="P1130" s="20"/>
      <c r="Q1130" s="21"/>
    </row>
    <row r="1131" spans="3:17">
      <c r="C1131" s="19"/>
      <c r="D1131" s="20"/>
      <c r="E1131" s="19"/>
      <c r="F1131" s="19"/>
      <c r="G1131" s="19"/>
      <c r="H1131" s="20"/>
      <c r="I1131" s="20"/>
      <c r="J1131" s="20"/>
      <c r="K1131" s="20"/>
      <c r="L1131" s="20"/>
      <c r="M1131" s="20"/>
      <c r="N1131" s="19"/>
      <c r="O1131" s="19"/>
      <c r="P1131" s="20"/>
      <c r="Q1131" s="21"/>
    </row>
    <row r="1132" spans="3:17">
      <c r="C1132" s="19"/>
      <c r="D1132" s="20"/>
      <c r="E1132" s="19"/>
      <c r="F1132" s="19"/>
      <c r="G1132" s="19"/>
      <c r="H1132" s="20"/>
      <c r="I1132" s="20"/>
      <c r="J1132" s="20"/>
      <c r="K1132" s="20"/>
      <c r="L1132" s="20"/>
      <c r="M1132" s="20"/>
      <c r="N1132" s="19"/>
      <c r="O1132" s="19"/>
      <c r="P1132" s="20"/>
      <c r="Q1132" s="21"/>
    </row>
    <row r="1133" spans="3:17">
      <c r="C1133" s="19"/>
      <c r="D1133" s="20"/>
      <c r="E1133" s="19"/>
      <c r="F1133" s="19"/>
      <c r="G1133" s="19"/>
      <c r="H1133" s="20"/>
      <c r="I1133" s="20"/>
      <c r="J1133" s="20"/>
      <c r="K1133" s="20"/>
      <c r="L1133" s="20"/>
      <c r="M1133" s="20"/>
      <c r="N1133" s="19"/>
      <c r="O1133" s="19"/>
      <c r="P1133" s="20"/>
      <c r="Q1133" s="21"/>
    </row>
    <row r="1134" spans="3:17">
      <c r="C1134" s="19"/>
      <c r="D1134" s="20"/>
      <c r="E1134" s="19"/>
      <c r="F1134" s="19"/>
      <c r="G1134" s="19"/>
      <c r="H1134" s="20"/>
      <c r="I1134" s="20"/>
      <c r="J1134" s="20"/>
      <c r="K1134" s="20"/>
      <c r="L1134" s="20"/>
      <c r="M1134" s="20"/>
      <c r="N1134" s="19"/>
      <c r="O1134" s="19"/>
      <c r="P1134" s="20"/>
      <c r="Q1134" s="21"/>
    </row>
    <row r="1135" spans="3:17">
      <c r="C1135" s="19"/>
      <c r="D1135" s="20"/>
      <c r="E1135" s="19"/>
      <c r="F1135" s="19"/>
      <c r="G1135" s="19"/>
      <c r="H1135" s="20"/>
      <c r="I1135" s="20"/>
      <c r="J1135" s="20"/>
      <c r="K1135" s="20"/>
      <c r="L1135" s="20"/>
      <c r="M1135" s="20"/>
      <c r="N1135" s="19"/>
      <c r="O1135" s="19"/>
      <c r="P1135" s="20"/>
      <c r="Q1135" s="21"/>
    </row>
    <row r="1136" spans="3:17">
      <c r="C1136" s="19"/>
      <c r="D1136" s="20"/>
      <c r="E1136" s="19"/>
      <c r="F1136" s="19"/>
      <c r="G1136" s="19"/>
      <c r="H1136" s="20"/>
      <c r="I1136" s="20"/>
      <c r="J1136" s="20"/>
      <c r="K1136" s="20"/>
      <c r="L1136" s="20"/>
      <c r="M1136" s="20"/>
      <c r="N1136" s="19"/>
      <c r="O1136" s="19"/>
      <c r="P1136" s="20"/>
      <c r="Q1136" s="21"/>
    </row>
    <row r="1137" spans="3:17">
      <c r="C1137" s="19"/>
      <c r="D1137" s="20"/>
      <c r="E1137" s="19"/>
      <c r="F1137" s="19"/>
      <c r="G1137" s="19"/>
      <c r="H1137" s="20"/>
      <c r="I1137" s="20"/>
      <c r="J1137" s="20"/>
      <c r="K1137" s="20"/>
      <c r="L1137" s="20"/>
      <c r="M1137" s="20"/>
      <c r="N1137" s="19"/>
      <c r="O1137" s="19"/>
      <c r="P1137" s="20"/>
      <c r="Q1137" s="21"/>
    </row>
    <row r="1138" spans="3:17">
      <c r="C1138" s="19"/>
      <c r="D1138" s="20"/>
      <c r="E1138" s="19"/>
      <c r="F1138" s="19"/>
      <c r="G1138" s="19"/>
      <c r="H1138" s="20"/>
      <c r="I1138" s="20"/>
      <c r="J1138" s="20"/>
      <c r="K1138" s="20"/>
      <c r="L1138" s="20"/>
      <c r="M1138" s="20"/>
      <c r="N1138" s="19"/>
      <c r="O1138" s="19"/>
      <c r="P1138" s="20"/>
      <c r="Q1138" s="21"/>
    </row>
    <row r="1139" spans="3:17">
      <c r="C1139" s="19"/>
      <c r="D1139" s="20"/>
      <c r="E1139" s="19"/>
      <c r="F1139" s="19"/>
      <c r="G1139" s="19"/>
      <c r="H1139" s="20"/>
      <c r="I1139" s="20"/>
      <c r="J1139" s="20"/>
      <c r="K1139" s="20"/>
      <c r="L1139" s="20"/>
      <c r="M1139" s="20"/>
      <c r="N1139" s="19"/>
      <c r="O1139" s="19"/>
      <c r="P1139" s="20"/>
      <c r="Q1139" s="21"/>
    </row>
    <row r="1140" spans="3:17">
      <c r="C1140" s="19"/>
      <c r="D1140" s="20"/>
      <c r="E1140" s="19"/>
      <c r="F1140" s="19"/>
      <c r="G1140" s="19"/>
      <c r="H1140" s="20"/>
      <c r="I1140" s="20"/>
      <c r="J1140" s="20"/>
      <c r="K1140" s="20"/>
      <c r="L1140" s="20"/>
      <c r="M1140" s="20"/>
      <c r="N1140" s="19"/>
      <c r="O1140" s="19"/>
      <c r="P1140" s="20"/>
      <c r="Q1140" s="21"/>
    </row>
    <row r="1141" spans="3:17">
      <c r="C1141" s="19"/>
      <c r="D1141" s="20"/>
      <c r="E1141" s="19"/>
      <c r="F1141" s="19"/>
      <c r="G1141" s="19"/>
      <c r="H1141" s="20"/>
      <c r="I1141" s="20"/>
      <c r="J1141" s="20"/>
      <c r="K1141" s="20"/>
      <c r="L1141" s="20"/>
      <c r="M1141" s="20"/>
      <c r="N1141" s="19"/>
      <c r="O1141" s="19"/>
      <c r="P1141" s="20"/>
      <c r="Q1141" s="21"/>
    </row>
    <row r="1142" spans="3:17">
      <c r="C1142" s="19"/>
      <c r="D1142" s="20"/>
      <c r="E1142" s="19"/>
      <c r="F1142" s="19"/>
      <c r="G1142" s="19"/>
      <c r="H1142" s="20"/>
      <c r="I1142" s="20"/>
      <c r="J1142" s="20"/>
      <c r="K1142" s="20"/>
      <c r="L1142" s="20"/>
      <c r="M1142" s="20"/>
      <c r="N1142" s="19"/>
      <c r="O1142" s="19"/>
      <c r="P1142" s="20"/>
      <c r="Q1142" s="21"/>
    </row>
    <row r="1143" spans="3:17">
      <c r="C1143" s="19"/>
      <c r="D1143" s="20"/>
      <c r="E1143" s="19"/>
      <c r="F1143" s="19"/>
      <c r="G1143" s="19"/>
      <c r="H1143" s="20"/>
      <c r="I1143" s="20"/>
      <c r="J1143" s="20"/>
      <c r="K1143" s="20"/>
      <c r="L1143" s="20"/>
      <c r="M1143" s="20"/>
      <c r="N1143" s="19"/>
      <c r="O1143" s="19"/>
      <c r="P1143" s="20"/>
      <c r="Q1143" s="21"/>
    </row>
    <row r="1144" spans="3:17">
      <c r="C1144" s="19"/>
      <c r="D1144" s="20"/>
      <c r="E1144" s="19"/>
      <c r="F1144" s="19"/>
      <c r="G1144" s="19"/>
      <c r="H1144" s="20"/>
      <c r="I1144" s="20"/>
      <c r="J1144" s="20"/>
      <c r="K1144" s="20"/>
      <c r="L1144" s="20"/>
      <c r="M1144" s="20"/>
      <c r="N1144" s="19"/>
      <c r="O1144" s="19"/>
      <c r="P1144" s="20"/>
      <c r="Q1144" s="21"/>
    </row>
    <row r="1145" spans="3:17">
      <c r="C1145" s="19"/>
      <c r="D1145" s="20"/>
      <c r="E1145" s="19"/>
      <c r="F1145" s="19"/>
      <c r="G1145" s="19"/>
      <c r="H1145" s="20"/>
      <c r="I1145" s="20"/>
      <c r="J1145" s="20"/>
      <c r="K1145" s="20"/>
      <c r="L1145" s="20"/>
      <c r="M1145" s="20"/>
      <c r="N1145" s="19"/>
      <c r="O1145" s="19"/>
      <c r="P1145" s="20"/>
      <c r="Q1145" s="21"/>
    </row>
    <row r="1146" spans="3:17">
      <c r="C1146" s="19"/>
      <c r="D1146" s="20"/>
      <c r="E1146" s="19"/>
      <c r="F1146" s="19"/>
      <c r="G1146" s="19"/>
      <c r="H1146" s="20"/>
      <c r="I1146" s="20"/>
      <c r="J1146" s="20"/>
      <c r="K1146" s="20"/>
      <c r="L1146" s="20"/>
      <c r="M1146" s="20"/>
      <c r="N1146" s="19"/>
      <c r="O1146" s="19"/>
      <c r="P1146" s="20"/>
      <c r="Q1146" s="21"/>
    </row>
    <row r="1147" spans="3:17">
      <c r="C1147" s="19"/>
      <c r="D1147" s="20"/>
      <c r="E1147" s="19"/>
      <c r="F1147" s="19"/>
      <c r="G1147" s="19"/>
      <c r="H1147" s="20"/>
      <c r="I1147" s="20"/>
      <c r="J1147" s="20"/>
      <c r="K1147" s="20"/>
      <c r="L1147" s="20"/>
      <c r="M1147" s="20"/>
      <c r="N1147" s="19"/>
      <c r="O1147" s="19"/>
      <c r="P1147" s="20"/>
      <c r="Q1147" s="21"/>
    </row>
    <row r="1148" spans="3:17">
      <c r="C1148" s="19"/>
      <c r="D1148" s="20"/>
      <c r="E1148" s="19"/>
      <c r="F1148" s="19"/>
      <c r="G1148" s="19"/>
      <c r="H1148" s="20"/>
      <c r="I1148" s="20"/>
      <c r="J1148" s="20"/>
      <c r="K1148" s="20"/>
      <c r="L1148" s="20"/>
      <c r="M1148" s="20"/>
      <c r="N1148" s="19"/>
      <c r="O1148" s="19"/>
      <c r="P1148" s="20"/>
      <c r="Q1148" s="21"/>
    </row>
    <row r="1149" spans="3:17">
      <c r="C1149" s="19"/>
      <c r="D1149" s="20"/>
      <c r="E1149" s="19"/>
      <c r="F1149" s="19"/>
      <c r="G1149" s="19"/>
      <c r="H1149" s="20"/>
      <c r="I1149" s="20"/>
      <c r="J1149" s="20"/>
      <c r="K1149" s="20"/>
      <c r="L1149" s="20"/>
      <c r="M1149" s="20"/>
      <c r="N1149" s="19"/>
      <c r="O1149" s="19"/>
      <c r="P1149" s="20"/>
      <c r="Q1149" s="21"/>
    </row>
    <row r="1150" spans="3:17">
      <c r="C1150" s="19"/>
      <c r="D1150" s="20"/>
      <c r="E1150" s="19"/>
      <c r="F1150" s="19"/>
      <c r="G1150" s="19"/>
      <c r="H1150" s="20"/>
      <c r="I1150" s="20"/>
      <c r="J1150" s="20"/>
      <c r="K1150" s="20"/>
      <c r="L1150" s="20"/>
      <c r="M1150" s="20"/>
      <c r="N1150" s="19"/>
      <c r="O1150" s="19"/>
      <c r="P1150" s="20"/>
      <c r="Q1150" s="21"/>
    </row>
    <row r="1151" spans="3:17">
      <c r="C1151" s="19"/>
      <c r="D1151" s="20"/>
      <c r="E1151" s="19"/>
      <c r="F1151" s="19"/>
      <c r="G1151" s="19"/>
      <c r="H1151" s="20"/>
      <c r="I1151" s="20"/>
      <c r="J1151" s="20"/>
      <c r="K1151" s="20"/>
      <c r="L1151" s="20"/>
      <c r="M1151" s="20"/>
      <c r="N1151" s="19"/>
      <c r="O1151" s="19"/>
      <c r="P1151" s="20"/>
      <c r="Q1151" s="21"/>
    </row>
    <row r="1152" spans="3:17">
      <c r="C1152" s="19"/>
      <c r="D1152" s="20"/>
      <c r="E1152" s="19"/>
      <c r="F1152" s="19"/>
      <c r="G1152" s="19"/>
      <c r="H1152" s="20"/>
      <c r="I1152" s="20"/>
      <c r="J1152" s="20"/>
      <c r="K1152" s="20"/>
      <c r="L1152" s="20"/>
      <c r="M1152" s="20"/>
      <c r="N1152" s="19"/>
      <c r="O1152" s="19"/>
      <c r="P1152" s="20"/>
      <c r="Q1152" s="21"/>
    </row>
    <row r="1153" spans="3:17">
      <c r="C1153" s="19"/>
      <c r="D1153" s="20"/>
      <c r="E1153" s="19"/>
      <c r="F1153" s="19"/>
      <c r="G1153" s="19"/>
      <c r="H1153" s="20"/>
      <c r="I1153" s="20"/>
      <c r="J1153" s="20"/>
      <c r="K1153" s="20"/>
      <c r="L1153" s="20"/>
      <c r="M1153" s="20"/>
      <c r="N1153" s="19"/>
      <c r="O1153" s="19"/>
      <c r="P1153" s="20"/>
      <c r="Q1153" s="21"/>
    </row>
    <row r="1154" spans="3:17">
      <c r="C1154" s="19"/>
      <c r="D1154" s="20"/>
      <c r="E1154" s="19"/>
      <c r="F1154" s="19"/>
      <c r="G1154" s="19"/>
      <c r="H1154" s="20"/>
      <c r="I1154" s="20"/>
      <c r="J1154" s="20"/>
      <c r="K1154" s="20"/>
      <c r="L1154" s="20"/>
      <c r="M1154" s="20"/>
      <c r="N1154" s="19"/>
      <c r="O1154" s="19"/>
      <c r="P1154" s="20"/>
      <c r="Q1154" s="21"/>
    </row>
    <row r="1155" spans="3:17">
      <c r="C1155" s="19"/>
      <c r="D1155" s="20"/>
      <c r="E1155" s="19"/>
      <c r="F1155" s="19"/>
      <c r="G1155" s="19"/>
      <c r="H1155" s="20"/>
      <c r="I1155" s="20"/>
      <c r="J1155" s="20"/>
      <c r="K1155" s="20"/>
      <c r="L1155" s="20"/>
      <c r="M1155" s="20"/>
      <c r="N1155" s="19"/>
      <c r="O1155" s="19"/>
      <c r="P1155" s="20"/>
      <c r="Q1155" s="21"/>
    </row>
    <row r="1156" spans="3:17">
      <c r="C1156" s="19"/>
      <c r="D1156" s="20"/>
      <c r="E1156" s="19"/>
      <c r="F1156" s="19"/>
      <c r="G1156" s="19"/>
      <c r="H1156" s="20"/>
      <c r="I1156" s="20"/>
      <c r="J1156" s="20"/>
      <c r="K1156" s="20"/>
      <c r="L1156" s="20"/>
      <c r="M1156" s="20"/>
      <c r="N1156" s="19"/>
      <c r="O1156" s="19"/>
      <c r="P1156" s="20"/>
      <c r="Q1156" s="21"/>
    </row>
    <row r="1157" spans="3:17">
      <c r="C1157" s="19"/>
      <c r="D1157" s="20"/>
      <c r="E1157" s="19"/>
      <c r="F1157" s="19"/>
      <c r="G1157" s="19"/>
      <c r="H1157" s="20"/>
      <c r="I1157" s="20"/>
      <c r="J1157" s="20"/>
      <c r="K1157" s="20"/>
      <c r="L1157" s="20"/>
      <c r="M1157" s="20"/>
      <c r="N1157" s="19"/>
      <c r="O1157" s="19"/>
      <c r="P1157" s="20"/>
      <c r="Q1157" s="21"/>
    </row>
    <row r="1158" spans="3:17">
      <c r="C1158" s="19"/>
      <c r="D1158" s="20"/>
      <c r="E1158" s="19"/>
      <c r="F1158" s="19"/>
      <c r="G1158" s="19"/>
      <c r="H1158" s="20"/>
      <c r="I1158" s="20"/>
      <c r="J1158" s="20"/>
      <c r="K1158" s="20"/>
      <c r="L1158" s="20"/>
      <c r="M1158" s="20"/>
      <c r="N1158" s="19"/>
      <c r="O1158" s="19"/>
      <c r="P1158" s="20"/>
      <c r="Q1158" s="21"/>
    </row>
    <row r="1159" spans="3:17">
      <c r="C1159" s="19"/>
      <c r="D1159" s="20"/>
      <c r="E1159" s="19"/>
      <c r="F1159" s="19"/>
      <c r="G1159" s="19"/>
      <c r="H1159" s="20"/>
      <c r="I1159" s="20"/>
      <c r="J1159" s="20"/>
      <c r="K1159" s="20"/>
      <c r="L1159" s="20"/>
      <c r="M1159" s="20"/>
      <c r="N1159" s="19"/>
      <c r="O1159" s="19"/>
      <c r="P1159" s="20"/>
      <c r="Q1159" s="21"/>
    </row>
    <row r="1160" spans="3:17">
      <c r="C1160" s="19"/>
      <c r="D1160" s="20"/>
      <c r="E1160" s="19"/>
      <c r="F1160" s="19"/>
      <c r="G1160" s="19"/>
      <c r="H1160" s="20"/>
      <c r="I1160" s="20"/>
      <c r="J1160" s="20"/>
      <c r="K1160" s="20"/>
      <c r="L1160" s="20"/>
      <c r="M1160" s="20"/>
      <c r="N1160" s="19"/>
      <c r="O1160" s="19"/>
      <c r="P1160" s="20"/>
      <c r="Q1160" s="21"/>
    </row>
    <row r="1161" spans="3:17">
      <c r="C1161" s="19"/>
      <c r="D1161" s="20"/>
      <c r="E1161" s="19"/>
      <c r="F1161" s="19"/>
      <c r="G1161" s="19"/>
      <c r="H1161" s="20"/>
      <c r="I1161" s="20"/>
      <c r="J1161" s="20"/>
      <c r="K1161" s="20"/>
      <c r="L1161" s="20"/>
      <c r="M1161" s="20"/>
      <c r="N1161" s="19"/>
      <c r="O1161" s="19"/>
      <c r="P1161" s="20"/>
      <c r="Q1161" s="21"/>
    </row>
    <row r="1162" spans="3:17">
      <c r="C1162" s="19"/>
      <c r="D1162" s="20"/>
      <c r="E1162" s="19"/>
      <c r="F1162" s="19"/>
      <c r="G1162" s="19"/>
      <c r="H1162" s="20"/>
      <c r="I1162" s="20"/>
      <c r="J1162" s="20"/>
      <c r="K1162" s="20"/>
      <c r="L1162" s="20"/>
      <c r="M1162" s="20"/>
      <c r="N1162" s="19"/>
      <c r="O1162" s="19"/>
      <c r="P1162" s="20"/>
      <c r="Q1162" s="21"/>
    </row>
    <row r="1163" spans="3:17">
      <c r="C1163" s="19"/>
      <c r="D1163" s="20"/>
      <c r="E1163" s="19"/>
      <c r="F1163" s="19"/>
      <c r="G1163" s="19"/>
      <c r="H1163" s="20"/>
      <c r="I1163" s="20"/>
      <c r="J1163" s="20"/>
      <c r="K1163" s="20"/>
      <c r="L1163" s="20"/>
      <c r="M1163" s="20"/>
      <c r="N1163" s="19"/>
      <c r="O1163" s="19"/>
      <c r="P1163" s="20"/>
      <c r="Q1163" s="21"/>
    </row>
    <row r="1164" spans="3:17">
      <c r="C1164" s="19"/>
      <c r="D1164" s="20"/>
      <c r="E1164" s="19"/>
      <c r="F1164" s="19"/>
      <c r="G1164" s="19"/>
      <c r="H1164" s="20"/>
      <c r="I1164" s="20"/>
      <c r="J1164" s="20"/>
      <c r="K1164" s="20"/>
      <c r="L1164" s="20"/>
      <c r="M1164" s="20"/>
      <c r="N1164" s="19"/>
      <c r="O1164" s="19"/>
      <c r="P1164" s="20"/>
      <c r="Q1164" s="21"/>
    </row>
    <row r="1165" spans="3:17">
      <c r="C1165" s="19"/>
      <c r="D1165" s="20"/>
      <c r="E1165" s="19"/>
      <c r="F1165" s="19"/>
      <c r="G1165" s="19"/>
      <c r="H1165" s="20"/>
      <c r="I1165" s="20"/>
      <c r="J1165" s="20"/>
      <c r="K1165" s="20"/>
      <c r="L1165" s="20"/>
      <c r="M1165" s="20"/>
      <c r="N1165" s="19"/>
      <c r="O1165" s="19"/>
      <c r="P1165" s="20"/>
      <c r="Q1165" s="21"/>
    </row>
    <row r="1166" spans="3:17">
      <c r="C1166" s="19"/>
      <c r="D1166" s="20"/>
      <c r="E1166" s="19"/>
      <c r="F1166" s="19"/>
      <c r="G1166" s="19"/>
      <c r="H1166" s="20"/>
      <c r="I1166" s="20"/>
      <c r="J1166" s="20"/>
      <c r="K1166" s="20"/>
      <c r="L1166" s="20"/>
      <c r="M1166" s="20"/>
      <c r="N1166" s="19"/>
      <c r="O1166" s="19"/>
      <c r="P1166" s="20"/>
      <c r="Q1166" s="21"/>
    </row>
    <row r="1167" spans="3:17">
      <c r="C1167" s="19"/>
      <c r="D1167" s="20"/>
      <c r="E1167" s="19"/>
      <c r="F1167" s="19"/>
      <c r="G1167" s="19"/>
      <c r="H1167" s="20"/>
      <c r="I1167" s="20"/>
      <c r="J1167" s="20"/>
      <c r="K1167" s="20"/>
      <c r="L1167" s="20"/>
      <c r="M1167" s="20"/>
      <c r="N1167" s="19"/>
      <c r="O1167" s="19"/>
      <c r="P1167" s="20"/>
      <c r="Q1167" s="21"/>
    </row>
    <row r="1168" spans="3:17">
      <c r="C1168" s="19"/>
      <c r="D1168" s="20"/>
      <c r="E1168" s="19"/>
      <c r="F1168" s="19"/>
      <c r="G1168" s="19"/>
      <c r="H1168" s="20"/>
      <c r="I1168" s="20"/>
      <c r="J1168" s="20"/>
      <c r="K1168" s="20"/>
      <c r="L1168" s="20"/>
      <c r="M1168" s="20"/>
      <c r="N1168" s="19"/>
      <c r="O1168" s="19"/>
      <c r="P1168" s="20"/>
      <c r="Q1168" s="21"/>
    </row>
    <row r="1169" spans="3:17">
      <c r="C1169" s="19"/>
      <c r="D1169" s="20"/>
      <c r="E1169" s="19"/>
      <c r="F1169" s="19"/>
      <c r="G1169" s="19"/>
      <c r="H1169" s="20"/>
      <c r="I1169" s="20"/>
      <c r="J1169" s="20"/>
      <c r="K1169" s="20"/>
      <c r="L1169" s="20"/>
      <c r="M1169" s="20"/>
      <c r="N1169" s="19"/>
      <c r="O1169" s="19"/>
      <c r="P1169" s="20"/>
      <c r="Q1169" s="21"/>
    </row>
    <row r="1170" spans="3:17">
      <c r="C1170" s="19"/>
      <c r="D1170" s="20"/>
      <c r="E1170" s="19"/>
      <c r="F1170" s="19"/>
      <c r="G1170" s="19"/>
      <c r="H1170" s="20"/>
      <c r="I1170" s="20"/>
      <c r="J1170" s="20"/>
      <c r="K1170" s="20"/>
      <c r="L1170" s="20"/>
      <c r="M1170" s="20"/>
      <c r="N1170" s="19"/>
      <c r="O1170" s="19"/>
      <c r="P1170" s="20"/>
      <c r="Q1170" s="21"/>
    </row>
    <row r="1171" spans="3:17">
      <c r="C1171" s="19"/>
      <c r="D1171" s="20"/>
      <c r="E1171" s="19"/>
      <c r="F1171" s="19"/>
      <c r="G1171" s="19"/>
      <c r="H1171" s="20"/>
      <c r="I1171" s="20"/>
      <c r="J1171" s="20"/>
      <c r="K1171" s="20"/>
      <c r="L1171" s="20"/>
      <c r="M1171" s="20"/>
      <c r="N1171" s="19"/>
      <c r="O1171" s="19"/>
      <c r="P1171" s="20"/>
      <c r="Q1171" s="21"/>
    </row>
    <row r="1172" spans="3:17">
      <c r="C1172" s="19"/>
      <c r="D1172" s="20"/>
      <c r="E1172" s="19"/>
      <c r="F1172" s="19"/>
      <c r="G1172" s="19"/>
      <c r="H1172" s="20"/>
      <c r="I1172" s="20"/>
      <c r="J1172" s="20"/>
      <c r="K1172" s="20"/>
      <c r="L1172" s="20"/>
      <c r="M1172" s="20"/>
      <c r="N1172" s="19"/>
      <c r="O1172" s="19"/>
      <c r="P1172" s="20"/>
      <c r="Q1172" s="21"/>
    </row>
    <row r="1173" spans="3:17">
      <c r="C1173" s="19"/>
      <c r="D1173" s="20"/>
      <c r="E1173" s="19"/>
      <c r="F1173" s="19"/>
      <c r="G1173" s="19"/>
      <c r="H1173" s="20"/>
      <c r="I1173" s="20"/>
      <c r="J1173" s="20"/>
      <c r="K1173" s="20"/>
      <c r="L1173" s="20"/>
      <c r="M1173" s="20"/>
      <c r="N1173" s="19"/>
      <c r="O1173" s="19"/>
      <c r="P1173" s="20"/>
      <c r="Q1173" s="21"/>
    </row>
    <row r="1174" spans="3:17">
      <c r="C1174" s="19"/>
      <c r="D1174" s="20"/>
      <c r="E1174" s="19"/>
      <c r="F1174" s="19"/>
      <c r="G1174" s="19"/>
      <c r="H1174" s="20"/>
      <c r="I1174" s="20"/>
      <c r="J1174" s="20"/>
      <c r="K1174" s="20"/>
      <c r="L1174" s="20"/>
      <c r="M1174" s="20"/>
      <c r="N1174" s="19"/>
      <c r="O1174" s="19"/>
      <c r="P1174" s="20"/>
      <c r="Q1174" s="21"/>
    </row>
    <row r="1175" spans="3:17">
      <c r="C1175" s="19"/>
      <c r="D1175" s="20"/>
      <c r="E1175" s="19"/>
      <c r="F1175" s="19"/>
      <c r="G1175" s="19"/>
      <c r="H1175" s="20"/>
      <c r="I1175" s="20"/>
      <c r="J1175" s="20"/>
      <c r="K1175" s="20"/>
      <c r="L1175" s="20"/>
      <c r="M1175" s="20"/>
      <c r="N1175" s="19"/>
      <c r="O1175" s="19"/>
      <c r="P1175" s="20"/>
      <c r="Q1175" s="21"/>
    </row>
    <row r="1176" spans="3:17">
      <c r="C1176" s="19"/>
      <c r="D1176" s="20"/>
      <c r="E1176" s="19"/>
      <c r="F1176" s="19"/>
      <c r="G1176" s="19"/>
      <c r="H1176" s="20"/>
      <c r="I1176" s="20"/>
      <c r="J1176" s="20"/>
      <c r="K1176" s="20"/>
      <c r="L1176" s="20"/>
      <c r="M1176" s="20"/>
      <c r="N1176" s="19"/>
      <c r="O1176" s="19"/>
      <c r="P1176" s="20"/>
      <c r="Q1176" s="21"/>
    </row>
    <row r="1177" spans="3:17">
      <c r="C1177" s="19"/>
      <c r="D1177" s="20"/>
      <c r="E1177" s="19"/>
      <c r="F1177" s="19"/>
      <c r="G1177" s="19"/>
      <c r="H1177" s="20"/>
      <c r="I1177" s="20"/>
      <c r="J1177" s="20"/>
      <c r="K1177" s="20"/>
      <c r="L1177" s="20"/>
      <c r="M1177" s="20"/>
      <c r="N1177" s="19"/>
      <c r="O1177" s="19"/>
      <c r="P1177" s="20"/>
      <c r="Q1177" s="21"/>
    </row>
    <row r="1178" spans="3:17">
      <c r="C1178" s="19"/>
      <c r="D1178" s="20"/>
      <c r="E1178" s="19"/>
      <c r="F1178" s="19"/>
      <c r="G1178" s="19"/>
      <c r="H1178" s="20"/>
      <c r="I1178" s="20"/>
      <c r="J1178" s="20"/>
      <c r="K1178" s="20"/>
      <c r="L1178" s="20"/>
      <c r="M1178" s="20"/>
      <c r="N1178" s="19"/>
      <c r="O1178" s="19"/>
      <c r="P1178" s="20"/>
      <c r="Q1178" s="21"/>
    </row>
    <row r="1179" spans="3:17">
      <c r="C1179" s="19"/>
      <c r="D1179" s="20"/>
      <c r="E1179" s="19"/>
      <c r="F1179" s="19"/>
      <c r="G1179" s="19"/>
      <c r="H1179" s="20"/>
      <c r="I1179" s="20"/>
      <c r="J1179" s="20"/>
      <c r="K1179" s="20"/>
      <c r="L1179" s="20"/>
      <c r="M1179" s="20"/>
      <c r="N1179" s="19"/>
      <c r="O1179" s="19"/>
      <c r="P1179" s="20"/>
      <c r="Q1179" s="21"/>
    </row>
    <row r="1180" spans="3:17">
      <c r="C1180" s="19"/>
      <c r="D1180" s="20"/>
      <c r="E1180" s="19"/>
      <c r="F1180" s="19"/>
      <c r="G1180" s="19"/>
      <c r="H1180" s="20"/>
      <c r="I1180" s="20"/>
      <c r="J1180" s="20"/>
      <c r="K1180" s="20"/>
      <c r="L1180" s="20"/>
      <c r="M1180" s="20"/>
      <c r="N1180" s="19"/>
      <c r="O1180" s="19"/>
      <c r="P1180" s="20"/>
      <c r="Q1180" s="21"/>
    </row>
    <row r="1181" spans="3:17">
      <c r="C1181" s="19"/>
      <c r="D1181" s="20"/>
      <c r="E1181" s="19"/>
      <c r="F1181" s="19"/>
      <c r="G1181" s="19"/>
      <c r="H1181" s="20"/>
      <c r="I1181" s="20"/>
      <c r="J1181" s="20"/>
      <c r="K1181" s="20"/>
      <c r="L1181" s="20"/>
      <c r="M1181" s="20"/>
      <c r="N1181" s="19"/>
      <c r="O1181" s="19"/>
      <c r="P1181" s="20"/>
      <c r="Q1181" s="21"/>
    </row>
    <row r="1182" spans="3:17">
      <c r="C1182" s="19"/>
      <c r="D1182" s="20"/>
      <c r="E1182" s="19"/>
      <c r="F1182" s="19"/>
      <c r="G1182" s="19"/>
      <c r="H1182" s="20"/>
      <c r="I1182" s="20"/>
      <c r="J1182" s="20"/>
      <c r="K1182" s="20"/>
      <c r="L1182" s="20"/>
      <c r="M1182" s="20"/>
      <c r="N1182" s="19"/>
      <c r="O1182" s="19"/>
      <c r="P1182" s="20"/>
      <c r="Q1182" s="21"/>
    </row>
    <row r="1183" spans="3:17">
      <c r="C1183" s="19"/>
      <c r="D1183" s="20"/>
      <c r="E1183" s="19"/>
      <c r="F1183" s="19"/>
      <c r="G1183" s="19"/>
      <c r="H1183" s="20"/>
      <c r="I1183" s="20"/>
      <c r="J1183" s="20"/>
      <c r="K1183" s="20"/>
      <c r="L1183" s="20"/>
      <c r="M1183" s="20"/>
      <c r="N1183" s="19"/>
      <c r="O1183" s="19"/>
      <c r="P1183" s="20"/>
      <c r="Q1183" s="21"/>
    </row>
    <row r="1184" spans="3:17">
      <c r="C1184" s="19"/>
      <c r="D1184" s="20"/>
      <c r="E1184" s="19"/>
      <c r="F1184" s="19"/>
      <c r="G1184" s="19"/>
      <c r="H1184" s="20"/>
      <c r="I1184" s="20"/>
      <c r="J1184" s="20"/>
      <c r="K1184" s="20"/>
      <c r="L1184" s="20"/>
      <c r="M1184" s="20"/>
      <c r="N1184" s="19"/>
      <c r="O1184" s="19"/>
      <c r="P1184" s="20"/>
      <c r="Q1184" s="21"/>
    </row>
    <row r="1185" spans="3:17">
      <c r="C1185" s="19"/>
      <c r="D1185" s="20"/>
      <c r="E1185" s="19"/>
      <c r="F1185" s="19"/>
      <c r="G1185" s="19"/>
      <c r="H1185" s="20"/>
      <c r="I1185" s="20"/>
      <c r="J1185" s="20"/>
      <c r="K1185" s="20"/>
      <c r="L1185" s="20"/>
      <c r="M1185" s="20"/>
      <c r="N1185" s="19"/>
      <c r="O1185" s="19"/>
      <c r="P1185" s="20"/>
      <c r="Q1185" s="21"/>
    </row>
    <row r="1186" spans="3:17">
      <c r="C1186" s="19"/>
      <c r="D1186" s="20"/>
      <c r="E1186" s="19"/>
      <c r="F1186" s="19"/>
      <c r="G1186" s="19"/>
      <c r="H1186" s="20"/>
      <c r="I1186" s="20"/>
      <c r="J1186" s="20"/>
      <c r="K1186" s="20"/>
      <c r="L1186" s="20"/>
      <c r="M1186" s="20"/>
      <c r="N1186" s="19"/>
      <c r="O1186" s="19"/>
      <c r="P1186" s="20"/>
      <c r="Q1186" s="21"/>
    </row>
    <row r="1187" spans="3:17">
      <c r="C1187" s="19"/>
      <c r="D1187" s="20"/>
      <c r="E1187" s="19"/>
      <c r="F1187" s="19"/>
      <c r="G1187" s="19"/>
      <c r="H1187" s="20"/>
      <c r="I1187" s="20"/>
      <c r="J1187" s="20"/>
      <c r="K1187" s="20"/>
      <c r="L1187" s="20"/>
      <c r="M1187" s="20"/>
      <c r="N1187" s="19"/>
      <c r="O1187" s="19"/>
      <c r="P1187" s="20"/>
      <c r="Q1187" s="21"/>
    </row>
    <row r="1188" spans="3:17">
      <c r="C1188" s="19"/>
      <c r="D1188" s="20"/>
      <c r="E1188" s="19"/>
      <c r="F1188" s="19"/>
      <c r="G1188" s="19"/>
      <c r="H1188" s="20"/>
      <c r="I1188" s="20"/>
      <c r="J1188" s="20"/>
      <c r="K1188" s="20"/>
      <c r="L1188" s="20"/>
      <c r="M1188" s="20"/>
      <c r="N1188" s="19"/>
      <c r="O1188" s="19"/>
      <c r="P1188" s="20"/>
      <c r="Q1188" s="21"/>
    </row>
    <row r="1189" spans="3:17">
      <c r="C1189" s="19"/>
      <c r="D1189" s="20"/>
      <c r="E1189" s="19"/>
      <c r="F1189" s="19"/>
      <c r="G1189" s="19"/>
      <c r="H1189" s="20"/>
      <c r="I1189" s="20"/>
      <c r="J1189" s="20"/>
      <c r="K1189" s="20"/>
      <c r="L1189" s="20"/>
      <c r="M1189" s="20"/>
      <c r="N1189" s="19"/>
      <c r="O1189" s="19"/>
      <c r="P1189" s="20"/>
      <c r="Q1189" s="21"/>
    </row>
    <row r="1190" spans="3:17">
      <c r="C1190" s="19"/>
      <c r="D1190" s="20"/>
      <c r="E1190" s="19"/>
      <c r="F1190" s="19"/>
      <c r="G1190" s="19"/>
      <c r="H1190" s="20"/>
      <c r="I1190" s="20"/>
      <c r="J1190" s="20"/>
      <c r="K1190" s="20"/>
      <c r="L1190" s="20"/>
      <c r="M1190" s="20"/>
      <c r="N1190" s="19"/>
      <c r="O1190" s="19"/>
      <c r="P1190" s="20"/>
      <c r="Q1190" s="21"/>
    </row>
    <row r="1191" spans="3:17">
      <c r="C1191" s="19"/>
      <c r="D1191" s="20"/>
      <c r="E1191" s="19"/>
      <c r="F1191" s="19"/>
      <c r="G1191" s="19"/>
      <c r="H1191" s="20"/>
      <c r="I1191" s="20"/>
      <c r="J1191" s="20"/>
      <c r="K1191" s="20"/>
      <c r="L1191" s="20"/>
      <c r="M1191" s="20"/>
      <c r="N1191" s="19"/>
      <c r="O1191" s="19"/>
      <c r="P1191" s="20"/>
      <c r="Q1191" s="21"/>
    </row>
    <row r="1192" spans="3:17">
      <c r="C1192" s="19"/>
      <c r="D1192" s="20"/>
      <c r="E1192" s="19"/>
      <c r="F1192" s="19"/>
      <c r="G1192" s="19"/>
      <c r="H1192" s="20"/>
      <c r="I1192" s="20"/>
      <c r="J1192" s="20"/>
      <c r="K1192" s="20"/>
      <c r="L1192" s="20"/>
      <c r="M1192" s="20"/>
      <c r="N1192" s="19"/>
      <c r="O1192" s="19"/>
      <c r="P1192" s="20"/>
      <c r="Q1192" s="21"/>
    </row>
    <row r="1193" spans="3:17">
      <c r="C1193" s="19"/>
      <c r="D1193" s="20"/>
      <c r="E1193" s="19"/>
      <c r="F1193" s="19"/>
      <c r="G1193" s="19"/>
      <c r="H1193" s="20"/>
      <c r="I1193" s="20"/>
      <c r="J1193" s="20"/>
      <c r="K1193" s="20"/>
      <c r="L1193" s="20"/>
      <c r="M1193" s="20"/>
      <c r="N1193" s="19"/>
      <c r="O1193" s="19"/>
      <c r="P1193" s="20"/>
      <c r="Q1193" s="21"/>
    </row>
    <row r="1194" spans="3:17">
      <c r="C1194" s="19"/>
      <c r="D1194" s="20"/>
      <c r="E1194" s="19"/>
      <c r="F1194" s="19"/>
      <c r="G1194" s="19"/>
      <c r="H1194" s="20"/>
      <c r="I1194" s="20"/>
      <c r="J1194" s="20"/>
      <c r="K1194" s="20"/>
      <c r="L1194" s="20"/>
      <c r="M1194" s="20"/>
      <c r="N1194" s="19"/>
      <c r="O1194" s="19"/>
      <c r="P1194" s="20"/>
      <c r="Q1194" s="21"/>
    </row>
    <row r="1195" spans="3:17">
      <c r="C1195" s="19"/>
      <c r="D1195" s="20"/>
      <c r="E1195" s="19"/>
      <c r="F1195" s="19"/>
      <c r="G1195" s="19"/>
      <c r="H1195" s="20"/>
      <c r="I1195" s="20"/>
      <c r="J1195" s="20"/>
      <c r="K1195" s="20"/>
      <c r="L1195" s="20"/>
      <c r="M1195" s="20"/>
      <c r="N1195" s="19"/>
      <c r="O1195" s="19"/>
      <c r="P1195" s="20"/>
      <c r="Q1195" s="21"/>
    </row>
    <row r="1196" spans="3:17">
      <c r="C1196" s="19"/>
      <c r="D1196" s="20"/>
      <c r="E1196" s="19"/>
      <c r="F1196" s="19"/>
      <c r="G1196" s="19"/>
      <c r="H1196" s="20"/>
      <c r="I1196" s="20"/>
      <c r="J1196" s="20"/>
      <c r="K1196" s="20"/>
      <c r="L1196" s="20"/>
      <c r="M1196" s="20"/>
      <c r="N1196" s="19"/>
      <c r="O1196" s="19"/>
      <c r="P1196" s="20"/>
      <c r="Q1196" s="21"/>
    </row>
    <row r="1197" spans="3:17">
      <c r="C1197" s="19"/>
      <c r="D1197" s="20"/>
      <c r="E1197" s="19"/>
      <c r="F1197" s="19"/>
      <c r="G1197" s="19"/>
      <c r="H1197" s="20"/>
      <c r="I1197" s="20"/>
      <c r="J1197" s="20"/>
      <c r="K1197" s="20"/>
      <c r="L1197" s="20"/>
      <c r="M1197" s="20"/>
      <c r="N1197" s="19"/>
      <c r="O1197" s="19"/>
      <c r="P1197" s="20"/>
      <c r="Q1197" s="21"/>
    </row>
    <row r="1198" spans="3:17">
      <c r="C1198" s="19"/>
      <c r="D1198" s="20"/>
      <c r="E1198" s="19"/>
      <c r="F1198" s="19"/>
      <c r="G1198" s="19"/>
      <c r="H1198" s="20"/>
      <c r="I1198" s="20"/>
      <c r="J1198" s="20"/>
      <c r="K1198" s="20"/>
      <c r="L1198" s="20"/>
      <c r="M1198" s="20"/>
      <c r="N1198" s="19"/>
      <c r="O1198" s="19"/>
      <c r="P1198" s="20"/>
      <c r="Q1198" s="21"/>
    </row>
    <row r="1199" spans="3:17">
      <c r="C1199" s="19"/>
      <c r="D1199" s="20"/>
      <c r="E1199" s="19"/>
      <c r="F1199" s="19"/>
      <c r="G1199" s="19"/>
      <c r="H1199" s="20"/>
      <c r="I1199" s="20"/>
      <c r="J1199" s="20"/>
      <c r="K1199" s="20"/>
      <c r="L1199" s="20"/>
      <c r="M1199" s="20"/>
      <c r="N1199" s="19"/>
      <c r="O1199" s="19"/>
      <c r="P1199" s="20"/>
      <c r="Q1199" s="21"/>
    </row>
    <row r="1200" spans="3:17">
      <c r="C1200" s="19"/>
      <c r="D1200" s="20"/>
      <c r="E1200" s="19"/>
      <c r="F1200" s="19"/>
      <c r="G1200" s="19"/>
      <c r="H1200" s="20"/>
      <c r="I1200" s="20"/>
      <c r="J1200" s="20"/>
      <c r="K1200" s="20"/>
      <c r="L1200" s="20"/>
      <c r="M1200" s="20"/>
      <c r="N1200" s="19"/>
      <c r="O1200" s="19"/>
      <c r="P1200" s="20"/>
      <c r="Q1200" s="21"/>
    </row>
    <row r="1201" spans="3:17">
      <c r="C1201" s="19"/>
      <c r="D1201" s="20"/>
      <c r="E1201" s="19"/>
      <c r="F1201" s="19"/>
      <c r="G1201" s="19"/>
      <c r="H1201" s="20"/>
      <c r="I1201" s="20"/>
      <c r="J1201" s="20"/>
      <c r="K1201" s="20"/>
      <c r="L1201" s="20"/>
      <c r="M1201" s="20"/>
      <c r="N1201" s="19"/>
      <c r="O1201" s="19"/>
      <c r="P1201" s="20"/>
      <c r="Q1201" s="21"/>
    </row>
    <row r="1202" spans="3:17">
      <c r="C1202" s="19"/>
      <c r="D1202" s="20"/>
      <c r="E1202" s="19"/>
      <c r="F1202" s="19"/>
      <c r="G1202" s="19"/>
      <c r="H1202" s="20"/>
      <c r="I1202" s="20"/>
      <c r="J1202" s="20"/>
      <c r="K1202" s="20"/>
      <c r="L1202" s="20"/>
      <c r="M1202" s="20"/>
      <c r="N1202" s="19"/>
      <c r="O1202" s="19"/>
      <c r="P1202" s="20"/>
      <c r="Q1202" s="21"/>
    </row>
    <row r="1203" spans="3:17">
      <c r="C1203" s="19"/>
      <c r="D1203" s="20"/>
      <c r="E1203" s="19"/>
      <c r="F1203" s="19"/>
      <c r="G1203" s="19"/>
      <c r="H1203" s="20"/>
      <c r="I1203" s="20"/>
      <c r="J1203" s="20"/>
      <c r="K1203" s="20"/>
      <c r="L1203" s="20"/>
      <c r="M1203" s="20"/>
      <c r="N1203" s="19"/>
      <c r="O1203" s="19"/>
      <c r="P1203" s="20"/>
      <c r="Q1203" s="21"/>
    </row>
    <row r="1204" spans="3:17">
      <c r="C1204" s="19"/>
      <c r="D1204" s="20"/>
      <c r="E1204" s="19"/>
      <c r="F1204" s="19"/>
      <c r="G1204" s="19"/>
      <c r="H1204" s="20"/>
      <c r="I1204" s="20"/>
      <c r="J1204" s="20"/>
      <c r="K1204" s="20"/>
      <c r="L1204" s="20"/>
      <c r="M1204" s="20"/>
      <c r="N1204" s="19"/>
      <c r="O1204" s="19"/>
      <c r="P1204" s="20"/>
      <c r="Q1204" s="21"/>
    </row>
    <row r="1205" spans="3:17">
      <c r="C1205" s="19"/>
      <c r="D1205" s="20"/>
      <c r="E1205" s="19"/>
      <c r="F1205" s="19"/>
      <c r="G1205" s="19"/>
      <c r="H1205" s="20"/>
      <c r="I1205" s="20"/>
      <c r="J1205" s="20"/>
      <c r="K1205" s="20"/>
      <c r="L1205" s="20"/>
      <c r="M1205" s="20"/>
      <c r="N1205" s="19"/>
      <c r="O1205" s="19"/>
      <c r="P1205" s="20"/>
      <c r="Q1205" s="21"/>
    </row>
    <row r="1206" spans="3:17">
      <c r="C1206" s="19"/>
      <c r="D1206" s="20"/>
      <c r="E1206" s="19"/>
      <c r="F1206" s="19"/>
      <c r="G1206" s="19"/>
      <c r="H1206" s="20"/>
      <c r="I1206" s="20"/>
      <c r="J1206" s="20"/>
      <c r="K1206" s="20"/>
      <c r="L1206" s="20"/>
      <c r="M1206" s="20"/>
      <c r="N1206" s="19"/>
      <c r="O1206" s="19"/>
      <c r="P1206" s="20"/>
      <c r="Q1206" s="21"/>
    </row>
    <row r="1207" spans="3:17">
      <c r="C1207" s="19"/>
      <c r="D1207" s="20"/>
      <c r="E1207" s="19"/>
      <c r="F1207" s="19"/>
      <c r="G1207" s="19"/>
      <c r="H1207" s="20"/>
      <c r="I1207" s="20"/>
      <c r="J1207" s="20"/>
      <c r="K1207" s="20"/>
      <c r="L1207" s="20"/>
      <c r="M1207" s="20"/>
      <c r="N1207" s="19"/>
      <c r="O1207" s="19"/>
      <c r="P1207" s="20"/>
      <c r="Q1207" s="21"/>
    </row>
    <row r="1208" spans="3:17">
      <c r="C1208" s="19"/>
      <c r="D1208" s="20"/>
      <c r="E1208" s="19"/>
      <c r="F1208" s="19"/>
      <c r="G1208" s="19"/>
      <c r="H1208" s="20"/>
      <c r="I1208" s="20"/>
      <c r="J1208" s="20"/>
      <c r="K1208" s="20"/>
      <c r="L1208" s="20"/>
      <c r="M1208" s="20"/>
      <c r="N1208" s="19"/>
      <c r="O1208" s="19"/>
      <c r="P1208" s="20"/>
      <c r="Q1208" s="21"/>
    </row>
    <row r="1209" spans="3:17">
      <c r="C1209" s="19"/>
      <c r="D1209" s="20"/>
      <c r="E1209" s="19"/>
      <c r="F1209" s="19"/>
      <c r="G1209" s="19"/>
      <c r="H1209" s="20"/>
      <c r="I1209" s="20"/>
      <c r="J1209" s="20"/>
      <c r="K1209" s="20"/>
      <c r="L1209" s="20"/>
      <c r="M1209" s="20"/>
      <c r="N1209" s="19"/>
      <c r="O1209" s="19"/>
      <c r="P1209" s="20"/>
      <c r="Q1209" s="21"/>
    </row>
    <row r="1210" spans="3:17">
      <c r="C1210" s="19"/>
      <c r="D1210" s="20"/>
      <c r="E1210" s="19"/>
      <c r="F1210" s="19"/>
      <c r="G1210" s="19"/>
      <c r="H1210" s="20"/>
      <c r="I1210" s="20"/>
      <c r="J1210" s="20"/>
      <c r="K1210" s="20"/>
      <c r="L1210" s="20"/>
      <c r="M1210" s="20"/>
      <c r="N1210" s="19"/>
      <c r="O1210" s="19"/>
      <c r="P1210" s="20"/>
      <c r="Q1210" s="21"/>
    </row>
    <row r="1211" spans="3:17">
      <c r="C1211" s="19"/>
      <c r="D1211" s="20"/>
      <c r="E1211" s="19"/>
      <c r="F1211" s="19"/>
      <c r="G1211" s="19"/>
      <c r="H1211" s="20"/>
      <c r="I1211" s="20"/>
      <c r="J1211" s="20"/>
      <c r="K1211" s="20"/>
      <c r="L1211" s="20"/>
      <c r="M1211" s="20"/>
      <c r="N1211" s="19"/>
      <c r="O1211" s="19"/>
      <c r="P1211" s="20"/>
      <c r="Q1211" s="21"/>
    </row>
    <row r="1212" spans="3:17">
      <c r="C1212" s="19"/>
      <c r="D1212" s="20"/>
      <c r="E1212" s="19"/>
      <c r="F1212" s="19"/>
      <c r="G1212" s="19"/>
      <c r="H1212" s="20"/>
      <c r="I1212" s="20"/>
      <c r="J1212" s="20"/>
      <c r="K1212" s="20"/>
      <c r="L1212" s="20"/>
      <c r="M1212" s="20"/>
      <c r="N1212" s="19"/>
      <c r="O1212" s="19"/>
      <c r="P1212" s="20"/>
      <c r="Q1212" s="21"/>
    </row>
    <row r="1213" spans="3:17">
      <c r="C1213" s="19"/>
      <c r="D1213" s="20"/>
      <c r="E1213" s="19"/>
      <c r="F1213" s="19"/>
      <c r="G1213" s="19"/>
      <c r="H1213" s="20"/>
      <c r="I1213" s="20"/>
      <c r="J1213" s="20"/>
      <c r="K1213" s="20"/>
      <c r="L1213" s="20"/>
      <c r="M1213" s="20"/>
      <c r="N1213" s="19"/>
      <c r="O1213" s="19"/>
      <c r="P1213" s="20"/>
      <c r="Q1213" s="21"/>
    </row>
    <row r="1214" spans="3:17">
      <c r="C1214" s="19"/>
      <c r="D1214" s="20"/>
      <c r="E1214" s="19"/>
      <c r="F1214" s="19"/>
      <c r="G1214" s="19"/>
      <c r="H1214" s="20"/>
      <c r="I1214" s="20"/>
      <c r="J1214" s="20"/>
      <c r="K1214" s="20"/>
      <c r="L1214" s="20"/>
      <c r="M1214" s="20"/>
      <c r="N1214" s="19"/>
      <c r="O1214" s="19"/>
      <c r="P1214" s="20"/>
      <c r="Q1214" s="21"/>
    </row>
    <row r="1215" spans="3:17">
      <c r="C1215" s="19"/>
      <c r="D1215" s="20"/>
      <c r="E1215" s="19"/>
      <c r="F1215" s="19"/>
      <c r="G1215" s="19"/>
      <c r="H1215" s="20"/>
      <c r="I1215" s="20"/>
      <c r="J1215" s="20"/>
      <c r="K1215" s="20"/>
      <c r="L1215" s="20"/>
      <c r="M1215" s="20"/>
      <c r="N1215" s="19"/>
      <c r="O1215" s="19"/>
      <c r="P1215" s="20"/>
      <c r="Q1215" s="21"/>
    </row>
    <row r="1216" spans="3:17">
      <c r="C1216" s="19"/>
      <c r="D1216" s="20"/>
      <c r="E1216" s="19"/>
      <c r="F1216" s="19"/>
      <c r="G1216" s="19"/>
      <c r="H1216" s="20"/>
      <c r="I1216" s="20"/>
      <c r="J1216" s="20"/>
      <c r="K1216" s="20"/>
      <c r="L1216" s="20"/>
      <c r="M1216" s="20"/>
      <c r="N1216" s="19"/>
      <c r="O1216" s="19"/>
      <c r="P1216" s="20"/>
      <c r="Q1216" s="21"/>
    </row>
    <row r="1217" spans="3:17">
      <c r="C1217" s="19"/>
      <c r="D1217" s="20"/>
      <c r="E1217" s="19"/>
      <c r="F1217" s="19"/>
      <c r="G1217" s="19"/>
      <c r="H1217" s="20"/>
      <c r="I1217" s="20"/>
      <c r="J1217" s="20"/>
      <c r="K1217" s="20"/>
      <c r="L1217" s="20"/>
      <c r="M1217" s="20"/>
      <c r="N1217" s="19"/>
      <c r="O1217" s="19"/>
      <c r="P1217" s="20"/>
      <c r="Q1217" s="21"/>
    </row>
    <row r="1218" spans="3:17">
      <c r="C1218" s="19"/>
      <c r="D1218" s="20"/>
      <c r="E1218" s="19"/>
      <c r="F1218" s="19"/>
      <c r="G1218" s="19"/>
      <c r="H1218" s="20"/>
      <c r="I1218" s="20"/>
      <c r="J1218" s="20"/>
      <c r="K1218" s="20"/>
      <c r="L1218" s="20"/>
      <c r="M1218" s="20"/>
      <c r="N1218" s="19"/>
      <c r="O1218" s="19"/>
      <c r="P1218" s="20"/>
      <c r="Q1218" s="21"/>
    </row>
    <row r="1219" spans="3:17">
      <c r="C1219" s="19"/>
      <c r="D1219" s="20"/>
      <c r="E1219" s="19"/>
      <c r="F1219" s="19"/>
      <c r="G1219" s="19"/>
      <c r="H1219" s="20"/>
      <c r="I1219" s="20"/>
      <c r="J1219" s="20"/>
      <c r="K1219" s="20"/>
      <c r="L1219" s="20"/>
      <c r="M1219" s="20"/>
      <c r="N1219" s="19"/>
      <c r="O1219" s="19"/>
      <c r="P1219" s="20"/>
      <c r="Q1219" s="21"/>
    </row>
    <row r="1220" spans="3:17">
      <c r="C1220" s="19"/>
      <c r="D1220" s="20"/>
      <c r="E1220" s="19"/>
      <c r="F1220" s="19"/>
      <c r="G1220" s="19"/>
      <c r="H1220" s="20"/>
      <c r="I1220" s="20"/>
      <c r="J1220" s="20"/>
      <c r="K1220" s="20"/>
      <c r="L1220" s="20"/>
      <c r="M1220" s="20"/>
      <c r="N1220" s="19"/>
      <c r="O1220" s="19"/>
      <c r="P1220" s="20"/>
      <c r="Q1220" s="21"/>
    </row>
    <row r="1221" spans="3:17">
      <c r="C1221" s="19"/>
      <c r="D1221" s="20"/>
      <c r="E1221" s="19"/>
      <c r="F1221" s="19"/>
      <c r="G1221" s="19"/>
      <c r="H1221" s="20"/>
      <c r="I1221" s="20"/>
      <c r="J1221" s="20"/>
      <c r="K1221" s="20"/>
      <c r="L1221" s="20"/>
      <c r="M1221" s="20"/>
      <c r="N1221" s="19"/>
      <c r="O1221" s="19"/>
      <c r="P1221" s="20"/>
      <c r="Q1221" s="21"/>
    </row>
    <row r="1222" spans="3:17">
      <c r="C1222" s="19"/>
      <c r="D1222" s="20"/>
      <c r="E1222" s="19"/>
      <c r="F1222" s="19"/>
      <c r="G1222" s="19"/>
      <c r="H1222" s="20"/>
      <c r="I1222" s="20"/>
      <c r="J1222" s="20"/>
      <c r="K1222" s="20"/>
      <c r="L1222" s="20"/>
      <c r="M1222" s="20"/>
      <c r="N1222" s="19"/>
      <c r="O1222" s="19"/>
      <c r="P1222" s="20"/>
      <c r="Q1222" s="21"/>
    </row>
    <row r="1223" spans="3:17">
      <c r="C1223" s="19"/>
      <c r="D1223" s="20"/>
      <c r="E1223" s="19"/>
      <c r="F1223" s="19"/>
      <c r="G1223" s="19"/>
      <c r="H1223" s="20"/>
      <c r="I1223" s="20"/>
      <c r="J1223" s="20"/>
      <c r="K1223" s="20"/>
      <c r="L1223" s="20"/>
      <c r="M1223" s="20"/>
      <c r="N1223" s="19"/>
      <c r="O1223" s="19"/>
      <c r="P1223" s="20"/>
      <c r="Q1223" s="21"/>
    </row>
    <row r="1224" spans="3:17">
      <c r="C1224" s="19"/>
      <c r="D1224" s="20"/>
      <c r="E1224" s="19"/>
      <c r="F1224" s="19"/>
      <c r="G1224" s="19"/>
      <c r="H1224" s="20"/>
      <c r="I1224" s="20"/>
      <c r="J1224" s="20"/>
      <c r="K1224" s="20"/>
      <c r="L1224" s="20"/>
      <c r="M1224" s="20"/>
      <c r="N1224" s="19"/>
      <c r="O1224" s="19"/>
      <c r="P1224" s="20"/>
      <c r="Q1224" s="21"/>
    </row>
    <row r="1225" spans="3:17">
      <c r="C1225" s="19"/>
      <c r="D1225" s="20"/>
      <c r="E1225" s="19"/>
      <c r="F1225" s="19"/>
      <c r="G1225" s="19"/>
      <c r="H1225" s="20"/>
      <c r="I1225" s="20"/>
      <c r="J1225" s="20"/>
      <c r="K1225" s="20"/>
      <c r="L1225" s="20"/>
      <c r="M1225" s="20"/>
      <c r="N1225" s="19"/>
      <c r="O1225" s="19"/>
      <c r="P1225" s="20"/>
      <c r="Q1225" s="21"/>
    </row>
    <row r="1226" spans="3:17">
      <c r="C1226" s="19"/>
      <c r="D1226" s="20"/>
      <c r="E1226" s="19"/>
      <c r="F1226" s="19"/>
      <c r="G1226" s="19"/>
      <c r="H1226" s="20"/>
      <c r="I1226" s="20"/>
      <c r="J1226" s="20"/>
      <c r="K1226" s="20"/>
      <c r="L1226" s="20"/>
      <c r="M1226" s="20"/>
      <c r="N1226" s="19"/>
      <c r="O1226" s="19"/>
      <c r="P1226" s="20"/>
      <c r="Q1226" s="21"/>
    </row>
    <row r="1227" spans="3:17">
      <c r="C1227" s="19"/>
      <c r="D1227" s="20"/>
      <c r="E1227" s="19"/>
      <c r="F1227" s="19"/>
      <c r="G1227" s="19"/>
      <c r="H1227" s="20"/>
      <c r="I1227" s="20"/>
      <c r="J1227" s="20"/>
      <c r="K1227" s="20"/>
      <c r="L1227" s="20"/>
      <c r="M1227" s="20"/>
      <c r="N1227" s="19"/>
      <c r="O1227" s="19"/>
      <c r="P1227" s="20"/>
      <c r="Q1227" s="21"/>
    </row>
    <row r="1228" spans="3:17">
      <c r="C1228" s="19"/>
      <c r="D1228" s="20"/>
      <c r="E1228" s="19"/>
      <c r="F1228" s="19"/>
      <c r="G1228" s="19"/>
      <c r="H1228" s="20"/>
      <c r="I1228" s="20"/>
      <c r="J1228" s="20"/>
      <c r="K1228" s="20"/>
      <c r="L1228" s="20"/>
      <c r="M1228" s="20"/>
      <c r="N1228" s="19"/>
      <c r="O1228" s="19"/>
      <c r="P1228" s="20"/>
      <c r="Q1228" s="21"/>
    </row>
    <row r="1229" spans="3:17">
      <c r="C1229" s="19"/>
      <c r="D1229" s="20"/>
      <c r="E1229" s="19"/>
      <c r="F1229" s="19"/>
      <c r="G1229" s="19"/>
      <c r="H1229" s="20"/>
      <c r="I1229" s="20"/>
      <c r="J1229" s="20"/>
      <c r="K1229" s="20"/>
      <c r="L1229" s="20"/>
      <c r="M1229" s="20"/>
      <c r="N1229" s="19"/>
      <c r="O1229" s="19"/>
      <c r="P1229" s="20"/>
      <c r="Q1229" s="21"/>
    </row>
    <row r="1230" spans="3:17">
      <c r="C1230" s="19"/>
      <c r="D1230" s="20"/>
      <c r="E1230" s="19"/>
      <c r="F1230" s="19"/>
      <c r="G1230" s="19"/>
      <c r="H1230" s="20"/>
      <c r="I1230" s="20"/>
      <c r="J1230" s="20"/>
      <c r="K1230" s="20"/>
      <c r="L1230" s="20"/>
      <c r="M1230" s="20"/>
      <c r="N1230" s="19"/>
      <c r="O1230" s="19"/>
      <c r="P1230" s="20"/>
      <c r="Q1230" s="21"/>
    </row>
    <row r="1231" spans="3:17">
      <c r="C1231" s="19"/>
      <c r="D1231" s="20"/>
      <c r="E1231" s="19"/>
      <c r="F1231" s="19"/>
      <c r="G1231" s="19"/>
      <c r="H1231" s="20"/>
      <c r="I1231" s="20"/>
      <c r="J1231" s="20"/>
      <c r="K1231" s="20"/>
      <c r="L1231" s="20"/>
      <c r="M1231" s="20"/>
      <c r="N1231" s="19"/>
      <c r="O1231" s="19"/>
      <c r="P1231" s="20"/>
      <c r="Q1231" s="21"/>
    </row>
    <row r="1232" spans="3:17">
      <c r="C1232" s="19"/>
      <c r="D1232" s="20"/>
      <c r="E1232" s="19"/>
      <c r="F1232" s="19"/>
      <c r="G1232" s="19"/>
      <c r="H1232" s="20"/>
      <c r="I1232" s="20"/>
      <c r="J1232" s="20"/>
      <c r="K1232" s="20"/>
      <c r="L1232" s="20"/>
      <c r="M1232" s="20"/>
      <c r="N1232" s="19"/>
      <c r="O1232" s="19"/>
      <c r="P1232" s="20"/>
      <c r="Q1232" s="21"/>
    </row>
    <row r="1233" spans="3:17">
      <c r="C1233" s="19"/>
      <c r="D1233" s="20"/>
      <c r="E1233" s="19"/>
      <c r="F1233" s="19"/>
      <c r="G1233" s="19"/>
      <c r="H1233" s="20"/>
      <c r="I1233" s="20"/>
      <c r="J1233" s="20"/>
      <c r="K1233" s="20"/>
      <c r="L1233" s="20"/>
      <c r="M1233" s="20"/>
      <c r="N1233" s="19"/>
      <c r="O1233" s="19"/>
      <c r="P1233" s="20"/>
      <c r="Q1233" s="21"/>
    </row>
    <row r="1234" spans="3:17">
      <c r="C1234" s="19"/>
      <c r="D1234" s="20"/>
      <c r="E1234" s="19"/>
      <c r="F1234" s="19"/>
      <c r="G1234" s="19"/>
      <c r="H1234" s="20"/>
      <c r="I1234" s="20"/>
      <c r="J1234" s="20"/>
      <c r="K1234" s="20"/>
      <c r="L1234" s="20"/>
      <c r="M1234" s="20"/>
      <c r="N1234" s="19"/>
      <c r="O1234" s="19"/>
      <c r="P1234" s="20"/>
      <c r="Q1234" s="21"/>
    </row>
    <row r="1235" spans="3:17">
      <c r="C1235" s="19"/>
      <c r="D1235" s="20"/>
      <c r="E1235" s="19"/>
      <c r="F1235" s="19"/>
      <c r="G1235" s="19"/>
      <c r="H1235" s="20"/>
      <c r="I1235" s="20"/>
      <c r="J1235" s="20"/>
      <c r="K1235" s="20"/>
      <c r="L1235" s="20"/>
      <c r="M1235" s="20"/>
      <c r="N1235" s="19"/>
      <c r="O1235" s="19"/>
      <c r="P1235" s="20"/>
      <c r="Q1235" s="21"/>
    </row>
    <row r="1236" spans="3:17">
      <c r="C1236" s="19"/>
      <c r="D1236" s="20"/>
      <c r="E1236" s="19"/>
      <c r="F1236" s="19"/>
      <c r="G1236" s="19"/>
      <c r="H1236" s="20"/>
      <c r="I1236" s="20"/>
      <c r="J1236" s="20"/>
      <c r="K1236" s="20"/>
      <c r="L1236" s="20"/>
      <c r="M1236" s="20"/>
      <c r="N1236" s="19"/>
      <c r="O1236" s="19"/>
      <c r="P1236" s="20"/>
      <c r="Q1236" s="21"/>
    </row>
    <row r="1237" spans="3:17">
      <c r="C1237" s="19"/>
      <c r="D1237" s="20"/>
      <c r="E1237" s="19"/>
      <c r="F1237" s="19"/>
      <c r="G1237" s="19"/>
      <c r="H1237" s="20"/>
      <c r="I1237" s="20"/>
      <c r="J1237" s="20"/>
      <c r="K1237" s="20"/>
      <c r="L1237" s="20"/>
      <c r="M1237" s="20"/>
      <c r="N1237" s="19"/>
      <c r="O1237" s="19"/>
      <c r="P1237" s="20"/>
      <c r="Q1237" s="21"/>
    </row>
    <row r="1238" spans="3:17">
      <c r="C1238" s="19"/>
      <c r="D1238" s="20"/>
      <c r="E1238" s="19"/>
      <c r="F1238" s="19"/>
      <c r="G1238" s="19"/>
      <c r="H1238" s="20"/>
      <c r="I1238" s="20"/>
      <c r="J1238" s="20"/>
      <c r="K1238" s="20"/>
      <c r="L1238" s="20"/>
      <c r="M1238" s="20"/>
      <c r="N1238" s="19"/>
      <c r="O1238" s="19"/>
      <c r="P1238" s="20"/>
      <c r="Q1238" s="21"/>
    </row>
    <row r="1239" spans="3:17">
      <c r="C1239" s="19"/>
      <c r="D1239" s="20"/>
      <c r="E1239" s="19"/>
      <c r="F1239" s="19"/>
      <c r="G1239" s="19"/>
      <c r="H1239" s="20"/>
      <c r="I1239" s="20"/>
      <c r="J1239" s="20"/>
      <c r="K1239" s="20"/>
      <c r="L1239" s="20"/>
      <c r="M1239" s="20"/>
      <c r="N1239" s="19"/>
      <c r="O1239" s="19"/>
      <c r="P1239" s="20"/>
      <c r="Q1239" s="21"/>
    </row>
    <row r="1240" spans="3:17">
      <c r="C1240" s="19"/>
      <c r="D1240" s="20"/>
      <c r="E1240" s="19"/>
      <c r="F1240" s="19"/>
      <c r="G1240" s="19"/>
      <c r="H1240" s="20"/>
      <c r="I1240" s="20"/>
      <c r="J1240" s="20"/>
      <c r="K1240" s="20"/>
      <c r="L1240" s="20"/>
      <c r="M1240" s="20"/>
      <c r="N1240" s="19"/>
      <c r="O1240" s="19"/>
      <c r="P1240" s="20"/>
      <c r="Q1240" s="21"/>
    </row>
    <row r="1241" spans="3:17">
      <c r="C1241" s="19"/>
      <c r="D1241" s="20"/>
      <c r="E1241" s="19"/>
      <c r="F1241" s="19"/>
      <c r="G1241" s="19"/>
      <c r="H1241" s="20"/>
      <c r="I1241" s="20"/>
      <c r="J1241" s="20"/>
      <c r="K1241" s="20"/>
      <c r="L1241" s="20"/>
      <c r="M1241" s="20"/>
      <c r="N1241" s="19"/>
      <c r="O1241" s="19"/>
      <c r="P1241" s="20"/>
      <c r="Q1241" s="21"/>
    </row>
    <row r="1242" spans="3:17">
      <c r="C1242" s="19"/>
      <c r="D1242" s="20"/>
      <c r="E1242" s="19"/>
      <c r="F1242" s="19"/>
      <c r="G1242" s="19"/>
      <c r="H1242" s="20"/>
      <c r="I1242" s="20"/>
      <c r="J1242" s="20"/>
      <c r="K1242" s="20"/>
      <c r="L1242" s="20"/>
      <c r="M1242" s="20"/>
      <c r="N1242" s="19"/>
      <c r="O1242" s="19"/>
      <c r="P1242" s="20"/>
      <c r="Q1242" s="21"/>
    </row>
    <row r="1243" spans="3:17">
      <c r="C1243" s="19"/>
      <c r="D1243" s="20"/>
      <c r="E1243" s="19"/>
      <c r="F1243" s="19"/>
      <c r="G1243" s="19"/>
      <c r="H1243" s="20"/>
      <c r="I1243" s="20"/>
      <c r="J1243" s="20"/>
      <c r="K1243" s="20"/>
      <c r="L1243" s="20"/>
      <c r="M1243" s="20"/>
      <c r="N1243" s="19"/>
      <c r="O1243" s="19"/>
      <c r="P1243" s="20"/>
      <c r="Q1243" s="21"/>
    </row>
    <row r="1244" spans="3:17">
      <c r="C1244" s="19"/>
      <c r="D1244" s="20"/>
      <c r="E1244" s="19"/>
      <c r="F1244" s="19"/>
      <c r="G1244" s="19"/>
      <c r="H1244" s="20"/>
      <c r="I1244" s="20"/>
      <c r="J1244" s="20"/>
      <c r="K1244" s="20"/>
      <c r="L1244" s="20"/>
      <c r="M1244" s="20"/>
      <c r="N1244" s="19"/>
      <c r="O1244" s="19"/>
      <c r="P1244" s="20"/>
      <c r="Q1244" s="21"/>
    </row>
    <row r="1245" spans="3:17">
      <c r="C1245" s="19"/>
      <c r="D1245" s="20"/>
      <c r="E1245" s="19"/>
      <c r="F1245" s="19"/>
      <c r="G1245" s="19"/>
      <c r="H1245" s="20"/>
      <c r="I1245" s="20"/>
      <c r="J1245" s="20"/>
      <c r="K1245" s="20"/>
      <c r="L1245" s="20"/>
      <c r="M1245" s="20"/>
      <c r="N1245" s="19"/>
      <c r="O1245" s="19"/>
      <c r="P1245" s="20"/>
      <c r="Q1245" s="21"/>
    </row>
    <row r="1246" spans="3:17">
      <c r="C1246" s="19"/>
      <c r="D1246" s="20"/>
      <c r="E1246" s="19"/>
      <c r="F1246" s="19"/>
      <c r="G1246" s="19"/>
      <c r="H1246" s="20"/>
      <c r="I1246" s="20"/>
      <c r="J1246" s="20"/>
      <c r="K1246" s="20"/>
      <c r="L1246" s="20"/>
      <c r="M1246" s="20"/>
      <c r="N1246" s="19"/>
      <c r="O1246" s="19"/>
      <c r="P1246" s="20"/>
      <c r="Q1246" s="21"/>
    </row>
    <row r="1247" spans="3:17">
      <c r="C1247" s="19"/>
      <c r="D1247" s="20"/>
      <c r="E1247" s="19"/>
      <c r="F1247" s="19"/>
      <c r="G1247" s="19"/>
      <c r="H1247" s="20"/>
      <c r="I1247" s="20"/>
      <c r="J1247" s="20"/>
      <c r="K1247" s="20"/>
      <c r="L1247" s="20"/>
      <c r="M1247" s="20"/>
      <c r="N1247" s="19"/>
      <c r="O1247" s="19"/>
      <c r="P1247" s="20"/>
      <c r="Q1247" s="21"/>
    </row>
    <row r="1248" spans="3:17">
      <c r="C1248" s="19"/>
      <c r="D1248" s="20"/>
      <c r="E1248" s="19"/>
      <c r="F1248" s="19"/>
      <c r="G1248" s="19"/>
      <c r="H1248" s="20"/>
      <c r="I1248" s="20"/>
      <c r="J1248" s="20"/>
      <c r="K1248" s="20"/>
      <c r="L1248" s="20"/>
      <c r="M1248" s="20"/>
      <c r="N1248" s="19"/>
      <c r="O1248" s="19"/>
      <c r="P1248" s="20"/>
      <c r="Q1248" s="21"/>
    </row>
    <row r="1249" spans="3:17">
      <c r="C1249" s="19"/>
      <c r="D1249" s="20"/>
      <c r="E1249" s="19"/>
      <c r="F1249" s="19"/>
      <c r="G1249" s="19"/>
      <c r="H1249" s="20"/>
      <c r="I1249" s="20"/>
      <c r="J1249" s="20"/>
      <c r="K1249" s="20"/>
      <c r="L1249" s="20"/>
      <c r="M1249" s="20"/>
      <c r="N1249" s="19"/>
      <c r="O1249" s="19"/>
      <c r="P1249" s="20"/>
      <c r="Q1249" s="21"/>
    </row>
    <row r="1250" spans="3:17">
      <c r="C1250" s="19"/>
      <c r="D1250" s="20"/>
      <c r="E1250" s="19"/>
      <c r="F1250" s="19"/>
      <c r="G1250" s="19"/>
      <c r="H1250" s="20"/>
      <c r="I1250" s="20"/>
      <c r="J1250" s="20"/>
      <c r="K1250" s="20"/>
      <c r="L1250" s="20"/>
      <c r="M1250" s="20"/>
      <c r="N1250" s="19"/>
      <c r="O1250" s="19"/>
      <c r="P1250" s="20"/>
      <c r="Q1250" s="21"/>
    </row>
    <row r="1251" spans="3:17">
      <c r="C1251" s="19"/>
      <c r="D1251" s="20"/>
      <c r="E1251" s="19"/>
      <c r="F1251" s="19"/>
      <c r="G1251" s="19"/>
      <c r="H1251" s="20"/>
      <c r="I1251" s="20"/>
      <c r="J1251" s="20"/>
      <c r="K1251" s="20"/>
      <c r="L1251" s="20"/>
      <c r="M1251" s="20"/>
      <c r="N1251" s="19"/>
      <c r="O1251" s="19"/>
      <c r="P1251" s="20"/>
      <c r="Q1251" s="21"/>
    </row>
    <row r="1252" spans="3:17">
      <c r="C1252" s="19"/>
      <c r="D1252" s="20"/>
      <c r="E1252" s="19"/>
      <c r="F1252" s="19"/>
      <c r="G1252" s="19"/>
      <c r="H1252" s="20"/>
      <c r="I1252" s="20"/>
      <c r="J1252" s="20"/>
      <c r="K1252" s="20"/>
      <c r="L1252" s="20"/>
      <c r="M1252" s="20"/>
      <c r="N1252" s="19"/>
      <c r="O1252" s="19"/>
      <c r="P1252" s="20"/>
      <c r="Q1252" s="21"/>
    </row>
    <row r="1253" spans="3:17">
      <c r="C1253" s="19"/>
      <c r="D1253" s="20"/>
      <c r="E1253" s="19"/>
      <c r="F1253" s="19"/>
      <c r="G1253" s="19"/>
      <c r="H1253" s="20"/>
      <c r="I1253" s="20"/>
      <c r="J1253" s="20"/>
      <c r="K1253" s="20"/>
      <c r="L1253" s="20"/>
      <c r="M1253" s="20"/>
      <c r="N1253" s="19"/>
      <c r="O1253" s="19"/>
      <c r="P1253" s="20"/>
      <c r="Q1253" s="21"/>
    </row>
    <row r="1254" spans="3:17">
      <c r="C1254" s="19"/>
      <c r="D1254" s="20"/>
      <c r="E1254" s="19"/>
      <c r="F1254" s="19"/>
      <c r="G1254" s="19"/>
      <c r="H1254" s="20"/>
      <c r="I1254" s="20"/>
      <c r="J1254" s="20"/>
      <c r="K1254" s="20"/>
      <c r="L1254" s="20"/>
      <c r="M1254" s="20"/>
      <c r="N1254" s="19"/>
      <c r="O1254" s="19"/>
      <c r="P1254" s="20"/>
      <c r="Q1254" s="21"/>
    </row>
    <row r="1255" spans="3:17">
      <c r="C1255" s="19"/>
      <c r="D1255" s="20"/>
      <c r="E1255" s="19"/>
      <c r="F1255" s="19"/>
      <c r="G1255" s="19"/>
      <c r="H1255" s="20"/>
      <c r="I1255" s="20"/>
      <c r="J1255" s="20"/>
      <c r="K1255" s="20"/>
      <c r="L1255" s="20"/>
      <c r="M1255" s="20"/>
      <c r="N1255" s="19"/>
      <c r="O1255" s="19"/>
      <c r="P1255" s="20"/>
      <c r="Q1255" s="21"/>
    </row>
    <row r="1256" spans="3:17">
      <c r="C1256" s="19"/>
      <c r="D1256" s="20"/>
      <c r="E1256" s="19"/>
      <c r="F1256" s="19"/>
      <c r="G1256" s="19"/>
      <c r="H1256" s="20"/>
      <c r="I1256" s="20"/>
      <c r="J1256" s="20"/>
      <c r="K1256" s="20"/>
      <c r="L1256" s="20"/>
      <c r="M1256" s="20"/>
      <c r="N1256" s="19"/>
      <c r="O1256" s="19"/>
      <c r="P1256" s="20"/>
      <c r="Q1256" s="21"/>
    </row>
    <row r="1257" spans="3:17">
      <c r="C1257" s="19"/>
      <c r="D1257" s="20"/>
      <c r="E1257" s="19"/>
      <c r="F1257" s="19"/>
      <c r="G1257" s="19"/>
      <c r="H1257" s="20"/>
      <c r="I1257" s="20"/>
      <c r="J1257" s="20"/>
      <c r="K1257" s="20"/>
      <c r="L1257" s="20"/>
      <c r="M1257" s="20"/>
      <c r="N1257" s="19"/>
      <c r="O1257" s="19"/>
      <c r="P1257" s="20"/>
      <c r="Q1257" s="21"/>
    </row>
    <row r="1258" spans="3:17">
      <c r="C1258" s="19"/>
      <c r="D1258" s="20"/>
      <c r="E1258" s="19"/>
      <c r="F1258" s="19"/>
      <c r="G1258" s="19"/>
      <c r="H1258" s="20"/>
      <c r="I1258" s="20"/>
      <c r="J1258" s="20"/>
      <c r="K1258" s="20"/>
      <c r="L1258" s="20"/>
      <c r="M1258" s="20"/>
      <c r="N1258" s="19"/>
      <c r="O1258" s="19"/>
      <c r="P1258" s="20"/>
      <c r="Q1258" s="21"/>
    </row>
    <row r="1259" spans="3:17">
      <c r="C1259" s="19"/>
      <c r="D1259" s="20"/>
      <c r="E1259" s="19"/>
      <c r="F1259" s="19"/>
      <c r="G1259" s="19"/>
      <c r="H1259" s="20"/>
      <c r="I1259" s="20"/>
      <c r="J1259" s="20"/>
      <c r="K1259" s="20"/>
      <c r="L1259" s="20"/>
      <c r="M1259" s="20"/>
      <c r="N1259" s="19"/>
      <c r="O1259" s="19"/>
      <c r="P1259" s="20"/>
      <c r="Q1259" s="21"/>
    </row>
    <row r="1260" spans="3:17">
      <c r="C1260" s="19"/>
      <c r="D1260" s="20"/>
      <c r="E1260" s="19"/>
      <c r="F1260" s="19"/>
      <c r="G1260" s="19"/>
      <c r="H1260" s="20"/>
      <c r="I1260" s="20"/>
      <c r="J1260" s="20"/>
      <c r="K1260" s="20"/>
      <c r="L1260" s="20"/>
      <c r="M1260" s="20"/>
      <c r="N1260" s="19"/>
      <c r="O1260" s="19"/>
      <c r="P1260" s="20"/>
      <c r="Q1260" s="21"/>
    </row>
    <row r="1261" spans="3:17">
      <c r="C1261" s="19"/>
      <c r="D1261" s="20"/>
      <c r="E1261" s="19"/>
      <c r="F1261" s="19"/>
      <c r="G1261" s="19"/>
      <c r="H1261" s="20"/>
      <c r="I1261" s="20"/>
      <c r="J1261" s="20"/>
      <c r="K1261" s="20"/>
      <c r="L1261" s="20"/>
      <c r="M1261" s="20"/>
      <c r="N1261" s="19"/>
      <c r="O1261" s="19"/>
      <c r="P1261" s="20"/>
      <c r="Q1261" s="21"/>
    </row>
    <row r="1262" spans="3:17">
      <c r="C1262" s="19"/>
      <c r="D1262" s="20"/>
      <c r="E1262" s="19"/>
      <c r="F1262" s="19"/>
      <c r="G1262" s="19"/>
      <c r="H1262" s="20"/>
      <c r="I1262" s="20"/>
      <c r="J1262" s="20"/>
      <c r="K1262" s="20"/>
      <c r="L1262" s="20"/>
      <c r="M1262" s="20"/>
      <c r="N1262" s="19"/>
      <c r="O1262" s="19"/>
      <c r="P1262" s="20"/>
      <c r="Q1262" s="21"/>
    </row>
    <row r="1263" spans="3:17">
      <c r="C1263" s="19"/>
      <c r="D1263" s="20"/>
      <c r="E1263" s="19"/>
      <c r="F1263" s="19"/>
      <c r="G1263" s="19"/>
      <c r="H1263" s="20"/>
      <c r="I1263" s="20"/>
      <c r="J1263" s="20"/>
      <c r="K1263" s="20"/>
      <c r="L1263" s="20"/>
      <c r="M1263" s="20"/>
      <c r="N1263" s="19"/>
      <c r="O1263" s="19"/>
      <c r="P1263" s="20"/>
      <c r="Q1263" s="21"/>
    </row>
    <row r="1264" spans="3:17">
      <c r="C1264" s="19"/>
      <c r="D1264" s="20"/>
      <c r="E1264" s="19"/>
      <c r="F1264" s="19"/>
      <c r="G1264" s="19"/>
      <c r="H1264" s="20"/>
      <c r="I1264" s="20"/>
      <c r="J1264" s="20"/>
      <c r="K1264" s="20"/>
      <c r="L1264" s="20"/>
      <c r="M1264" s="20"/>
      <c r="N1264" s="19"/>
      <c r="O1264" s="19"/>
      <c r="P1264" s="20"/>
      <c r="Q1264" s="21"/>
    </row>
    <row r="1265" spans="3:17">
      <c r="C1265" s="19"/>
      <c r="D1265" s="20"/>
      <c r="E1265" s="19"/>
      <c r="F1265" s="19"/>
      <c r="G1265" s="19"/>
      <c r="H1265" s="20"/>
      <c r="I1265" s="20"/>
      <c r="J1265" s="20"/>
      <c r="K1265" s="20"/>
      <c r="L1265" s="20"/>
      <c r="M1265" s="20"/>
      <c r="N1265" s="19"/>
      <c r="O1265" s="19"/>
      <c r="P1265" s="20"/>
      <c r="Q1265" s="21"/>
    </row>
    <row r="1266" spans="3:17">
      <c r="C1266" s="19"/>
      <c r="D1266" s="20"/>
      <c r="E1266" s="19"/>
      <c r="F1266" s="19"/>
      <c r="G1266" s="19"/>
      <c r="H1266" s="20"/>
      <c r="I1266" s="20"/>
      <c r="J1266" s="20"/>
      <c r="K1266" s="20"/>
      <c r="L1266" s="20"/>
      <c r="M1266" s="20"/>
      <c r="N1266" s="19"/>
      <c r="O1266" s="19"/>
      <c r="P1266" s="20"/>
      <c r="Q1266" s="21"/>
    </row>
    <row r="1267" spans="3:17">
      <c r="C1267" s="19"/>
      <c r="D1267" s="20"/>
      <c r="E1267" s="19"/>
      <c r="F1267" s="19"/>
      <c r="G1267" s="19"/>
      <c r="H1267" s="20"/>
      <c r="I1267" s="20"/>
      <c r="J1267" s="20"/>
      <c r="K1267" s="20"/>
      <c r="L1267" s="20"/>
      <c r="M1267" s="20"/>
      <c r="N1267" s="19"/>
      <c r="O1267" s="19"/>
      <c r="P1267" s="20"/>
      <c r="Q1267" s="21"/>
    </row>
    <row r="1268" spans="3:17">
      <c r="C1268" s="19"/>
      <c r="D1268" s="20"/>
      <c r="E1268" s="19"/>
      <c r="F1268" s="19"/>
      <c r="G1268" s="19"/>
      <c r="H1268" s="20"/>
      <c r="I1268" s="20"/>
      <c r="J1268" s="20"/>
      <c r="K1268" s="20"/>
      <c r="L1268" s="20"/>
      <c r="M1268" s="20"/>
      <c r="N1268" s="19"/>
      <c r="O1268" s="19"/>
      <c r="P1268" s="20"/>
      <c r="Q1268" s="21"/>
    </row>
    <row r="1269" spans="3:17">
      <c r="C1269" s="19"/>
      <c r="D1269" s="20"/>
      <c r="E1269" s="19"/>
      <c r="F1269" s="19"/>
      <c r="G1269" s="19"/>
      <c r="H1269" s="20"/>
      <c r="I1269" s="20"/>
      <c r="J1269" s="20"/>
      <c r="K1269" s="20"/>
      <c r="L1269" s="20"/>
      <c r="M1269" s="20"/>
      <c r="N1269" s="19"/>
      <c r="O1269" s="19"/>
      <c r="P1269" s="20"/>
      <c r="Q1269" s="21"/>
    </row>
    <row r="1270" spans="3:17">
      <c r="C1270" s="19"/>
      <c r="D1270" s="20"/>
      <c r="E1270" s="19"/>
      <c r="F1270" s="19"/>
      <c r="G1270" s="19"/>
      <c r="H1270" s="20"/>
      <c r="I1270" s="20"/>
      <c r="J1270" s="20"/>
      <c r="K1270" s="20"/>
      <c r="L1270" s="20"/>
      <c r="M1270" s="20"/>
      <c r="N1270" s="19"/>
      <c r="O1270" s="19"/>
      <c r="P1270" s="20"/>
      <c r="Q1270" s="21"/>
    </row>
    <row r="1271" spans="3:17">
      <c r="C1271" s="19"/>
      <c r="D1271" s="20"/>
      <c r="E1271" s="19"/>
      <c r="F1271" s="19"/>
      <c r="G1271" s="19"/>
      <c r="H1271" s="20"/>
      <c r="I1271" s="20"/>
      <c r="J1271" s="20"/>
      <c r="K1271" s="20"/>
      <c r="L1271" s="20"/>
      <c r="M1271" s="20"/>
      <c r="N1271" s="19"/>
      <c r="O1271" s="19"/>
      <c r="P1271" s="20"/>
      <c r="Q1271" s="21"/>
    </row>
    <row r="1272" spans="3:17">
      <c r="C1272" s="19"/>
      <c r="D1272" s="20"/>
      <c r="E1272" s="19"/>
      <c r="F1272" s="19"/>
      <c r="G1272" s="19"/>
      <c r="H1272" s="20"/>
      <c r="I1272" s="20"/>
      <c r="J1272" s="20"/>
      <c r="K1272" s="20"/>
      <c r="L1272" s="20"/>
      <c r="M1272" s="20"/>
      <c r="N1272" s="19"/>
      <c r="O1272" s="19"/>
      <c r="P1272" s="20"/>
      <c r="Q1272" s="21"/>
    </row>
    <row r="1273" spans="3:17">
      <c r="C1273" s="19"/>
      <c r="D1273" s="20"/>
      <c r="E1273" s="19"/>
      <c r="F1273" s="19"/>
      <c r="G1273" s="19"/>
      <c r="H1273" s="20"/>
      <c r="I1273" s="20"/>
      <c r="J1273" s="20"/>
      <c r="K1273" s="20"/>
      <c r="L1273" s="20"/>
      <c r="M1273" s="20"/>
      <c r="N1273" s="19"/>
      <c r="O1273" s="19"/>
      <c r="P1273" s="20"/>
      <c r="Q1273" s="21"/>
    </row>
    <row r="1274" spans="3:17">
      <c r="C1274" s="19"/>
      <c r="D1274" s="20"/>
      <c r="E1274" s="19"/>
      <c r="F1274" s="19"/>
      <c r="G1274" s="19"/>
      <c r="H1274" s="20"/>
      <c r="I1274" s="20"/>
      <c r="J1274" s="20"/>
      <c r="K1274" s="20"/>
      <c r="L1274" s="20"/>
      <c r="M1274" s="20"/>
      <c r="N1274" s="19"/>
      <c r="O1274" s="19"/>
      <c r="P1274" s="20"/>
      <c r="Q1274" s="21"/>
    </row>
    <row r="1275" spans="3:17">
      <c r="C1275" s="19"/>
      <c r="D1275" s="20"/>
      <c r="E1275" s="19"/>
      <c r="F1275" s="19"/>
      <c r="G1275" s="19"/>
      <c r="H1275" s="20"/>
      <c r="I1275" s="20"/>
      <c r="J1275" s="20"/>
      <c r="K1275" s="20"/>
      <c r="L1275" s="20"/>
      <c r="M1275" s="20"/>
      <c r="N1275" s="19"/>
      <c r="O1275" s="19"/>
      <c r="P1275" s="20"/>
      <c r="Q1275" s="21"/>
    </row>
    <row r="1276" spans="3:17">
      <c r="C1276" s="19"/>
      <c r="D1276" s="20"/>
      <c r="E1276" s="19"/>
      <c r="F1276" s="19"/>
      <c r="G1276" s="19"/>
      <c r="H1276" s="20"/>
      <c r="I1276" s="20"/>
      <c r="J1276" s="20"/>
      <c r="K1276" s="20"/>
      <c r="L1276" s="20"/>
      <c r="M1276" s="20"/>
      <c r="N1276" s="19"/>
      <c r="O1276" s="19"/>
      <c r="P1276" s="20"/>
      <c r="Q1276" s="21"/>
    </row>
    <row r="1277" spans="3:17">
      <c r="C1277" s="19"/>
      <c r="D1277" s="20"/>
      <c r="E1277" s="19"/>
      <c r="F1277" s="19"/>
      <c r="G1277" s="19"/>
      <c r="H1277" s="20"/>
      <c r="I1277" s="20"/>
      <c r="J1277" s="20"/>
      <c r="K1277" s="20"/>
      <c r="L1277" s="20"/>
      <c r="M1277" s="20"/>
      <c r="N1277" s="19"/>
      <c r="O1277" s="19"/>
      <c r="P1277" s="20"/>
      <c r="Q1277" s="21"/>
    </row>
    <row r="1278" spans="3:17">
      <c r="C1278" s="19"/>
      <c r="D1278" s="20"/>
      <c r="E1278" s="19"/>
      <c r="F1278" s="19"/>
      <c r="G1278" s="19"/>
      <c r="H1278" s="20"/>
      <c r="I1278" s="20"/>
      <c r="J1278" s="20"/>
      <c r="K1278" s="20"/>
      <c r="L1278" s="20"/>
      <c r="M1278" s="20"/>
      <c r="N1278" s="19"/>
      <c r="O1278" s="19"/>
      <c r="P1278" s="20"/>
      <c r="Q1278" s="21"/>
    </row>
    <row r="1279" spans="3:17">
      <c r="C1279" s="19"/>
      <c r="D1279" s="20"/>
      <c r="E1279" s="19"/>
      <c r="F1279" s="19"/>
      <c r="G1279" s="19"/>
      <c r="H1279" s="20"/>
      <c r="I1279" s="20"/>
      <c r="J1279" s="20"/>
      <c r="K1279" s="20"/>
      <c r="L1279" s="20"/>
      <c r="M1279" s="20"/>
      <c r="N1279" s="19"/>
      <c r="O1279" s="19"/>
      <c r="P1279" s="20"/>
      <c r="Q1279" s="21"/>
    </row>
    <row r="1280" spans="3:17">
      <c r="C1280" s="19"/>
      <c r="D1280" s="20"/>
      <c r="E1280" s="19"/>
      <c r="F1280" s="19"/>
      <c r="G1280" s="19"/>
      <c r="H1280" s="20"/>
      <c r="I1280" s="20"/>
      <c r="J1280" s="20"/>
      <c r="K1280" s="20"/>
      <c r="L1280" s="20"/>
      <c r="M1280" s="20"/>
      <c r="N1280" s="19"/>
      <c r="O1280" s="19"/>
      <c r="P1280" s="20"/>
      <c r="Q1280" s="21"/>
    </row>
    <row r="1281" spans="3:17">
      <c r="C1281" s="19"/>
      <c r="D1281" s="20"/>
      <c r="E1281" s="19"/>
      <c r="F1281" s="19"/>
      <c r="G1281" s="19"/>
      <c r="H1281" s="20"/>
      <c r="I1281" s="20"/>
      <c r="J1281" s="20"/>
      <c r="K1281" s="20"/>
      <c r="L1281" s="20"/>
      <c r="M1281" s="20"/>
      <c r="N1281" s="19"/>
      <c r="O1281" s="19"/>
      <c r="P1281" s="20"/>
      <c r="Q1281" s="21"/>
    </row>
    <row r="1282" spans="3:17">
      <c r="C1282" s="19"/>
      <c r="D1282" s="20"/>
      <c r="E1282" s="19"/>
      <c r="F1282" s="19"/>
      <c r="G1282" s="19"/>
      <c r="H1282" s="20"/>
      <c r="I1282" s="20"/>
      <c r="J1282" s="20"/>
      <c r="K1282" s="20"/>
      <c r="L1282" s="20"/>
      <c r="M1282" s="20"/>
      <c r="N1282" s="19"/>
      <c r="O1282" s="19"/>
      <c r="P1282" s="20"/>
      <c r="Q1282" s="21"/>
    </row>
    <row r="1283" spans="3:17">
      <c r="C1283" s="19"/>
      <c r="D1283" s="20"/>
      <c r="E1283" s="19"/>
      <c r="F1283" s="19"/>
      <c r="G1283" s="19"/>
      <c r="H1283" s="20"/>
      <c r="I1283" s="20"/>
      <c r="J1283" s="20"/>
      <c r="K1283" s="20"/>
      <c r="L1283" s="20"/>
      <c r="M1283" s="20"/>
      <c r="N1283" s="19"/>
      <c r="O1283" s="19"/>
      <c r="P1283" s="20"/>
      <c r="Q1283" s="21"/>
    </row>
    <row r="1284" spans="3:17">
      <c r="C1284" s="19"/>
      <c r="D1284" s="20"/>
      <c r="E1284" s="19"/>
      <c r="F1284" s="19"/>
      <c r="G1284" s="19"/>
      <c r="H1284" s="20"/>
      <c r="I1284" s="20"/>
      <c r="J1284" s="20"/>
      <c r="K1284" s="20"/>
      <c r="L1284" s="20"/>
      <c r="M1284" s="20"/>
      <c r="N1284" s="19"/>
      <c r="O1284" s="19"/>
      <c r="P1284" s="20"/>
      <c r="Q1284" s="21"/>
    </row>
    <row r="1285" spans="3:17">
      <c r="C1285" s="19"/>
      <c r="D1285" s="20"/>
      <c r="E1285" s="19"/>
      <c r="F1285" s="19"/>
      <c r="G1285" s="19"/>
      <c r="H1285" s="20"/>
      <c r="I1285" s="20"/>
      <c r="J1285" s="20"/>
      <c r="K1285" s="20"/>
      <c r="L1285" s="20"/>
      <c r="M1285" s="20"/>
      <c r="N1285" s="19"/>
      <c r="O1285" s="19"/>
      <c r="P1285" s="20"/>
      <c r="Q1285" s="21"/>
    </row>
    <row r="1286" spans="3:17">
      <c r="C1286" s="19"/>
      <c r="D1286" s="20"/>
      <c r="E1286" s="19"/>
      <c r="F1286" s="19"/>
      <c r="G1286" s="19"/>
      <c r="H1286" s="20"/>
      <c r="I1286" s="20"/>
      <c r="J1286" s="20"/>
      <c r="K1286" s="20"/>
      <c r="L1286" s="20"/>
      <c r="M1286" s="20"/>
      <c r="N1286" s="19"/>
      <c r="O1286" s="19"/>
      <c r="P1286" s="20"/>
      <c r="Q1286" s="21"/>
    </row>
    <row r="1287" spans="3:17">
      <c r="C1287" s="19"/>
      <c r="D1287" s="20"/>
      <c r="E1287" s="19"/>
      <c r="F1287" s="19"/>
      <c r="G1287" s="19"/>
      <c r="H1287" s="20"/>
      <c r="I1287" s="20"/>
      <c r="J1287" s="20"/>
      <c r="K1287" s="20"/>
      <c r="L1287" s="20"/>
      <c r="M1287" s="20"/>
      <c r="N1287" s="19"/>
      <c r="O1287" s="19"/>
      <c r="P1287" s="20"/>
      <c r="Q1287" s="21"/>
    </row>
    <row r="1288" spans="3:17">
      <c r="C1288" s="19"/>
      <c r="D1288" s="20"/>
      <c r="E1288" s="19"/>
      <c r="F1288" s="19"/>
      <c r="G1288" s="19"/>
      <c r="H1288" s="20"/>
      <c r="I1288" s="20"/>
      <c r="J1288" s="20"/>
      <c r="K1288" s="20"/>
      <c r="L1288" s="20"/>
      <c r="M1288" s="20"/>
      <c r="N1288" s="19"/>
      <c r="O1288" s="19"/>
      <c r="P1288" s="20"/>
      <c r="Q1288" s="21"/>
    </row>
    <row r="1289" spans="3:17">
      <c r="C1289" s="19"/>
      <c r="D1289" s="20"/>
      <c r="E1289" s="19"/>
      <c r="F1289" s="19"/>
      <c r="G1289" s="19"/>
      <c r="H1289" s="20"/>
      <c r="I1289" s="20"/>
      <c r="J1289" s="20"/>
      <c r="K1289" s="20"/>
      <c r="L1289" s="20"/>
      <c r="M1289" s="20"/>
      <c r="N1289" s="19"/>
      <c r="O1289" s="19"/>
      <c r="P1289" s="20"/>
      <c r="Q1289" s="21"/>
    </row>
    <row r="1290" spans="3:17">
      <c r="C1290" s="19"/>
      <c r="D1290" s="20"/>
      <c r="E1290" s="19"/>
      <c r="F1290" s="19"/>
      <c r="G1290" s="19"/>
      <c r="H1290" s="20"/>
      <c r="I1290" s="20"/>
      <c r="J1290" s="20"/>
      <c r="K1290" s="20"/>
      <c r="L1290" s="20"/>
      <c r="M1290" s="20"/>
      <c r="N1290" s="19"/>
      <c r="O1290" s="19"/>
      <c r="P1290" s="20"/>
      <c r="Q1290" s="21"/>
    </row>
    <row r="1291" spans="3:17">
      <c r="C1291" s="19"/>
      <c r="D1291" s="20"/>
      <c r="E1291" s="19"/>
      <c r="F1291" s="19"/>
      <c r="G1291" s="19"/>
      <c r="H1291" s="20"/>
      <c r="I1291" s="20"/>
      <c r="J1291" s="20"/>
      <c r="K1291" s="20"/>
      <c r="L1291" s="20"/>
      <c r="M1291" s="20"/>
      <c r="N1291" s="19"/>
      <c r="O1291" s="19"/>
      <c r="P1291" s="20"/>
      <c r="Q1291" s="21"/>
    </row>
    <row r="1292" spans="3:17">
      <c r="C1292" s="19"/>
      <c r="D1292" s="20"/>
      <c r="E1292" s="19"/>
      <c r="F1292" s="19"/>
      <c r="G1292" s="19"/>
      <c r="H1292" s="20"/>
      <c r="I1292" s="20"/>
      <c r="J1292" s="20"/>
      <c r="K1292" s="20"/>
      <c r="L1292" s="20"/>
      <c r="M1292" s="20"/>
      <c r="N1292" s="19"/>
      <c r="O1292" s="19"/>
      <c r="P1292" s="20"/>
      <c r="Q1292" s="21"/>
    </row>
    <row r="1293" spans="3:17">
      <c r="C1293" s="19"/>
      <c r="D1293" s="20"/>
      <c r="E1293" s="19"/>
      <c r="F1293" s="19"/>
      <c r="G1293" s="19"/>
      <c r="H1293" s="20"/>
      <c r="I1293" s="20"/>
      <c r="J1293" s="20"/>
      <c r="K1293" s="20"/>
      <c r="L1293" s="20"/>
      <c r="M1293" s="20"/>
      <c r="N1293" s="19"/>
      <c r="O1293" s="19"/>
      <c r="P1293" s="20"/>
      <c r="Q1293" s="21"/>
    </row>
    <row r="1294" spans="3:17">
      <c r="C1294" s="19"/>
      <c r="D1294" s="20"/>
      <c r="E1294" s="19"/>
      <c r="F1294" s="19"/>
      <c r="G1294" s="19"/>
      <c r="H1294" s="20"/>
      <c r="I1294" s="20"/>
      <c r="J1294" s="20"/>
      <c r="K1294" s="20"/>
      <c r="L1294" s="20"/>
      <c r="M1294" s="20"/>
      <c r="N1294" s="19"/>
      <c r="O1294" s="19"/>
      <c r="P1294" s="20"/>
      <c r="Q1294" s="21"/>
    </row>
    <row r="1295" spans="3:17">
      <c r="C1295" s="19"/>
      <c r="D1295" s="20"/>
      <c r="E1295" s="19"/>
      <c r="F1295" s="19"/>
      <c r="G1295" s="19"/>
      <c r="H1295" s="20"/>
      <c r="I1295" s="20"/>
      <c r="J1295" s="20"/>
      <c r="K1295" s="20"/>
      <c r="L1295" s="20"/>
      <c r="M1295" s="20"/>
      <c r="N1295" s="19"/>
      <c r="O1295" s="19"/>
      <c r="P1295" s="20"/>
      <c r="Q1295" s="21"/>
    </row>
    <row r="1296" spans="3:17">
      <c r="C1296" s="19"/>
      <c r="D1296" s="20"/>
      <c r="E1296" s="19"/>
      <c r="F1296" s="19"/>
      <c r="G1296" s="19"/>
      <c r="H1296" s="20"/>
      <c r="I1296" s="20"/>
      <c r="J1296" s="20"/>
      <c r="K1296" s="20"/>
      <c r="L1296" s="20"/>
      <c r="M1296" s="20"/>
      <c r="N1296" s="19"/>
      <c r="O1296" s="19"/>
      <c r="P1296" s="20"/>
      <c r="Q1296" s="21"/>
    </row>
    <row r="1297" spans="3:17">
      <c r="C1297" s="19"/>
      <c r="D1297" s="20"/>
      <c r="E1297" s="19"/>
      <c r="F1297" s="19"/>
      <c r="G1297" s="19"/>
      <c r="H1297" s="20"/>
      <c r="I1297" s="20"/>
      <c r="J1297" s="20"/>
      <c r="K1297" s="20"/>
      <c r="L1297" s="20"/>
      <c r="M1297" s="20"/>
      <c r="N1297" s="19"/>
      <c r="O1297" s="19"/>
      <c r="P1297" s="20"/>
      <c r="Q1297" s="21"/>
    </row>
    <row r="1298" spans="3:17">
      <c r="C1298" s="19"/>
      <c r="D1298" s="20"/>
      <c r="E1298" s="19"/>
      <c r="F1298" s="19"/>
      <c r="G1298" s="19"/>
      <c r="H1298" s="20"/>
      <c r="I1298" s="20"/>
      <c r="J1298" s="20"/>
      <c r="K1298" s="20"/>
      <c r="L1298" s="20"/>
      <c r="M1298" s="20"/>
      <c r="N1298" s="19"/>
      <c r="O1298" s="19"/>
      <c r="P1298" s="20"/>
      <c r="Q1298" s="21"/>
    </row>
    <row r="1299" spans="3:17">
      <c r="C1299" s="19"/>
      <c r="D1299" s="20"/>
      <c r="E1299" s="19"/>
      <c r="F1299" s="19"/>
      <c r="G1299" s="19"/>
      <c r="H1299" s="20"/>
      <c r="I1299" s="20"/>
      <c r="J1299" s="20"/>
      <c r="K1299" s="20"/>
      <c r="L1299" s="20"/>
      <c r="M1299" s="20"/>
      <c r="N1299" s="19"/>
      <c r="O1299" s="19"/>
      <c r="P1299" s="20"/>
      <c r="Q1299" s="21"/>
    </row>
    <row r="1300" spans="3:17">
      <c r="C1300" s="19"/>
      <c r="D1300" s="20"/>
      <c r="E1300" s="19"/>
      <c r="F1300" s="19"/>
      <c r="G1300" s="19"/>
      <c r="H1300" s="20"/>
      <c r="I1300" s="20"/>
      <c r="J1300" s="20"/>
      <c r="K1300" s="20"/>
      <c r="L1300" s="20"/>
      <c r="M1300" s="20"/>
      <c r="N1300" s="19"/>
      <c r="O1300" s="19"/>
      <c r="P1300" s="20"/>
      <c r="Q1300" s="21"/>
    </row>
    <row r="1301" spans="3:17">
      <c r="C1301" s="19"/>
      <c r="D1301" s="20"/>
      <c r="E1301" s="19"/>
      <c r="F1301" s="19"/>
      <c r="G1301" s="19"/>
      <c r="H1301" s="20"/>
      <c r="I1301" s="20"/>
      <c r="J1301" s="20"/>
      <c r="K1301" s="20"/>
      <c r="L1301" s="20"/>
      <c r="M1301" s="20"/>
      <c r="N1301" s="19"/>
      <c r="O1301" s="19"/>
      <c r="P1301" s="20"/>
      <c r="Q1301" s="21"/>
    </row>
    <row r="1302" spans="3:17">
      <c r="C1302" s="19"/>
      <c r="D1302" s="20"/>
      <c r="E1302" s="19"/>
      <c r="F1302" s="19"/>
      <c r="G1302" s="19"/>
      <c r="H1302" s="20"/>
      <c r="I1302" s="20"/>
      <c r="J1302" s="20"/>
      <c r="K1302" s="20"/>
      <c r="L1302" s="20"/>
      <c r="M1302" s="20"/>
      <c r="N1302" s="19"/>
      <c r="O1302" s="19"/>
      <c r="P1302" s="20"/>
      <c r="Q1302" s="21"/>
    </row>
    <row r="1303" spans="3:17">
      <c r="C1303" s="19"/>
      <c r="D1303" s="20"/>
      <c r="E1303" s="19"/>
      <c r="F1303" s="19"/>
      <c r="G1303" s="19"/>
      <c r="H1303" s="20"/>
      <c r="I1303" s="20"/>
      <c r="J1303" s="20"/>
      <c r="K1303" s="20"/>
      <c r="L1303" s="20"/>
      <c r="M1303" s="20"/>
      <c r="N1303" s="19"/>
      <c r="O1303" s="19"/>
      <c r="P1303" s="20"/>
      <c r="Q1303" s="21"/>
    </row>
    <row r="1304" spans="3:17">
      <c r="C1304" s="19"/>
      <c r="D1304" s="20"/>
      <c r="E1304" s="19"/>
      <c r="F1304" s="19"/>
      <c r="G1304" s="19"/>
      <c r="H1304" s="20"/>
      <c r="I1304" s="20"/>
      <c r="J1304" s="20"/>
      <c r="K1304" s="20"/>
      <c r="L1304" s="20"/>
      <c r="M1304" s="20"/>
      <c r="N1304" s="19"/>
      <c r="O1304" s="19"/>
      <c r="P1304" s="20"/>
      <c r="Q1304" s="21"/>
    </row>
    <row r="1305" spans="3:17">
      <c r="C1305" s="19"/>
      <c r="D1305" s="20"/>
      <c r="E1305" s="19"/>
      <c r="F1305" s="19"/>
      <c r="G1305" s="19"/>
      <c r="H1305" s="20"/>
      <c r="I1305" s="20"/>
      <c r="J1305" s="20"/>
      <c r="K1305" s="20"/>
      <c r="L1305" s="20"/>
      <c r="M1305" s="20"/>
      <c r="N1305" s="19"/>
      <c r="O1305" s="19"/>
      <c r="P1305" s="20"/>
      <c r="Q1305" s="21"/>
    </row>
    <row r="1306" spans="3:17">
      <c r="C1306" s="19"/>
      <c r="D1306" s="20"/>
      <c r="E1306" s="19"/>
      <c r="F1306" s="19"/>
      <c r="G1306" s="19"/>
      <c r="H1306" s="20"/>
      <c r="I1306" s="20"/>
      <c r="J1306" s="20"/>
      <c r="K1306" s="20"/>
      <c r="L1306" s="20"/>
      <c r="M1306" s="20"/>
      <c r="N1306" s="19"/>
      <c r="O1306" s="19"/>
      <c r="P1306" s="20"/>
      <c r="Q1306" s="21"/>
    </row>
    <row r="1307" spans="3:17">
      <c r="C1307" s="19"/>
      <c r="D1307" s="20"/>
      <c r="E1307" s="19"/>
      <c r="F1307" s="19"/>
      <c r="G1307" s="19"/>
      <c r="H1307" s="20"/>
      <c r="I1307" s="20"/>
      <c r="J1307" s="20"/>
      <c r="K1307" s="20"/>
      <c r="L1307" s="20"/>
      <c r="M1307" s="20"/>
      <c r="N1307" s="19"/>
      <c r="O1307" s="19"/>
      <c r="P1307" s="20"/>
      <c r="Q1307" s="21"/>
    </row>
    <row r="1308" spans="3:17">
      <c r="C1308" s="19"/>
      <c r="D1308" s="20"/>
      <c r="E1308" s="19"/>
      <c r="F1308" s="19"/>
      <c r="G1308" s="19"/>
      <c r="H1308" s="20"/>
      <c r="I1308" s="20"/>
      <c r="J1308" s="20"/>
      <c r="K1308" s="20"/>
      <c r="L1308" s="20"/>
      <c r="M1308" s="20"/>
      <c r="N1308" s="19"/>
      <c r="O1308" s="19"/>
      <c r="P1308" s="20"/>
      <c r="Q1308" s="21"/>
    </row>
    <row r="1309" spans="3:17">
      <c r="C1309" s="19"/>
      <c r="D1309" s="20"/>
      <c r="E1309" s="19"/>
      <c r="F1309" s="19"/>
      <c r="G1309" s="19"/>
      <c r="H1309" s="20"/>
      <c r="I1309" s="20"/>
      <c r="J1309" s="20"/>
      <c r="K1309" s="20"/>
      <c r="L1309" s="20"/>
      <c r="M1309" s="20"/>
      <c r="N1309" s="19"/>
      <c r="O1309" s="19"/>
      <c r="P1309" s="20"/>
      <c r="Q1309" s="21"/>
    </row>
    <row r="1310" spans="3:17">
      <c r="C1310" s="19"/>
      <c r="D1310" s="20"/>
      <c r="E1310" s="19"/>
      <c r="F1310" s="19"/>
      <c r="G1310" s="19"/>
      <c r="H1310" s="20"/>
      <c r="I1310" s="20"/>
      <c r="J1310" s="20"/>
      <c r="K1310" s="20"/>
      <c r="L1310" s="20"/>
      <c r="M1310" s="20"/>
      <c r="N1310" s="19"/>
      <c r="O1310" s="19"/>
      <c r="P1310" s="20"/>
      <c r="Q1310" s="21"/>
    </row>
    <row r="1311" spans="3:17">
      <c r="C1311" s="19"/>
      <c r="D1311" s="20"/>
      <c r="E1311" s="19"/>
      <c r="F1311" s="19"/>
      <c r="G1311" s="19"/>
      <c r="H1311" s="20"/>
      <c r="I1311" s="20"/>
      <c r="J1311" s="20"/>
      <c r="K1311" s="20"/>
      <c r="L1311" s="20"/>
      <c r="M1311" s="20"/>
      <c r="N1311" s="19"/>
      <c r="O1311" s="19"/>
      <c r="P1311" s="20"/>
      <c r="Q1311" s="21"/>
    </row>
    <row r="1312" spans="3:17">
      <c r="C1312" s="19"/>
      <c r="D1312" s="20"/>
      <c r="E1312" s="19"/>
      <c r="F1312" s="19"/>
      <c r="G1312" s="19"/>
      <c r="H1312" s="20"/>
      <c r="I1312" s="20"/>
      <c r="J1312" s="20"/>
      <c r="K1312" s="20"/>
      <c r="L1312" s="20"/>
      <c r="M1312" s="20"/>
      <c r="N1312" s="19"/>
      <c r="O1312" s="19"/>
      <c r="P1312" s="20"/>
      <c r="Q1312" s="21"/>
    </row>
    <row r="1313" spans="3:17">
      <c r="C1313" s="19"/>
      <c r="D1313" s="20"/>
      <c r="E1313" s="19"/>
      <c r="F1313" s="19"/>
      <c r="G1313" s="19"/>
      <c r="H1313" s="20"/>
      <c r="I1313" s="20"/>
      <c r="J1313" s="20"/>
      <c r="K1313" s="20"/>
      <c r="L1313" s="20"/>
      <c r="M1313" s="20"/>
      <c r="N1313" s="19"/>
      <c r="O1313" s="19"/>
      <c r="P1313" s="20"/>
      <c r="Q1313" s="21"/>
    </row>
    <row r="1314" spans="3:17">
      <c r="C1314" s="19"/>
      <c r="D1314" s="20"/>
      <c r="E1314" s="19"/>
      <c r="F1314" s="19"/>
      <c r="G1314" s="19"/>
      <c r="H1314" s="20"/>
      <c r="I1314" s="20"/>
      <c r="J1314" s="20"/>
      <c r="K1314" s="20"/>
      <c r="L1314" s="20"/>
      <c r="M1314" s="20"/>
      <c r="N1314" s="19"/>
      <c r="O1314" s="19"/>
      <c r="P1314" s="20"/>
      <c r="Q1314" s="21"/>
    </row>
    <row r="1315" spans="3:17">
      <c r="C1315" s="19"/>
      <c r="D1315" s="20"/>
      <c r="E1315" s="19"/>
      <c r="F1315" s="19"/>
      <c r="G1315" s="19"/>
      <c r="H1315" s="20"/>
      <c r="I1315" s="20"/>
      <c r="J1315" s="20"/>
      <c r="K1315" s="20"/>
      <c r="L1315" s="20"/>
      <c r="M1315" s="20"/>
      <c r="N1315" s="19"/>
      <c r="O1315" s="19"/>
      <c r="P1315" s="20"/>
      <c r="Q1315" s="21"/>
    </row>
    <row r="1316" spans="3:17">
      <c r="C1316" s="19"/>
      <c r="D1316" s="20"/>
      <c r="E1316" s="19"/>
      <c r="F1316" s="19"/>
      <c r="G1316" s="19"/>
      <c r="H1316" s="20"/>
      <c r="I1316" s="20"/>
      <c r="J1316" s="20"/>
      <c r="K1316" s="20"/>
      <c r="L1316" s="20"/>
      <c r="M1316" s="20"/>
      <c r="N1316" s="19"/>
      <c r="O1316" s="19"/>
      <c r="P1316" s="20"/>
      <c r="Q1316" s="21"/>
    </row>
    <row r="1317" spans="3:17">
      <c r="C1317" s="19"/>
      <c r="D1317" s="20"/>
      <c r="E1317" s="19"/>
      <c r="F1317" s="19"/>
      <c r="G1317" s="19"/>
      <c r="H1317" s="20"/>
      <c r="I1317" s="20"/>
      <c r="J1317" s="20"/>
      <c r="K1317" s="20"/>
      <c r="L1317" s="20"/>
      <c r="M1317" s="20"/>
      <c r="N1317" s="19"/>
      <c r="O1317" s="19"/>
      <c r="P1317" s="20"/>
      <c r="Q1317" s="21"/>
    </row>
    <row r="1318" spans="3:17">
      <c r="C1318" s="19"/>
      <c r="D1318" s="20"/>
      <c r="E1318" s="19"/>
      <c r="F1318" s="19"/>
      <c r="G1318" s="19"/>
      <c r="H1318" s="20"/>
      <c r="I1318" s="20"/>
      <c r="J1318" s="20"/>
      <c r="K1318" s="20"/>
      <c r="L1318" s="20"/>
      <c r="M1318" s="20"/>
      <c r="N1318" s="19"/>
      <c r="O1318" s="19"/>
      <c r="P1318" s="20"/>
      <c r="Q1318" s="21"/>
    </row>
    <row r="1319" spans="3:17">
      <c r="C1319" s="19"/>
      <c r="D1319" s="20"/>
      <c r="E1319" s="19"/>
      <c r="F1319" s="19"/>
      <c r="G1319" s="19"/>
      <c r="H1319" s="20"/>
      <c r="I1319" s="20"/>
      <c r="J1319" s="20"/>
      <c r="K1319" s="20"/>
      <c r="L1319" s="20"/>
      <c r="M1319" s="20"/>
      <c r="N1319" s="19"/>
      <c r="O1319" s="19"/>
      <c r="P1319" s="20"/>
      <c r="Q1319" s="21"/>
    </row>
    <row r="1320" spans="3:17">
      <c r="C1320" s="19"/>
      <c r="D1320" s="20"/>
      <c r="E1320" s="19"/>
      <c r="F1320" s="19"/>
      <c r="G1320" s="19"/>
      <c r="H1320" s="20"/>
      <c r="I1320" s="20"/>
      <c r="J1320" s="20"/>
      <c r="K1320" s="20"/>
      <c r="L1320" s="20"/>
      <c r="M1320" s="20"/>
      <c r="N1320" s="19"/>
      <c r="O1320" s="19"/>
      <c r="P1320" s="20"/>
      <c r="Q1320" s="21"/>
    </row>
    <row r="1321" spans="3:17">
      <c r="C1321" s="19"/>
      <c r="D1321" s="20"/>
      <c r="E1321" s="19"/>
      <c r="F1321" s="19"/>
      <c r="G1321" s="19"/>
      <c r="H1321" s="20"/>
      <c r="I1321" s="20"/>
      <c r="J1321" s="20"/>
      <c r="K1321" s="20"/>
      <c r="L1321" s="20"/>
      <c r="M1321" s="20"/>
      <c r="N1321" s="19"/>
      <c r="O1321" s="19"/>
      <c r="P1321" s="20"/>
      <c r="Q1321" s="21"/>
    </row>
    <row r="1322" spans="3:17">
      <c r="C1322" s="19"/>
      <c r="D1322" s="20"/>
      <c r="E1322" s="19"/>
      <c r="F1322" s="19"/>
      <c r="G1322" s="19"/>
      <c r="H1322" s="20"/>
      <c r="I1322" s="20"/>
      <c r="J1322" s="20"/>
      <c r="K1322" s="20"/>
      <c r="L1322" s="20"/>
      <c r="M1322" s="20"/>
      <c r="N1322" s="19"/>
      <c r="O1322" s="19"/>
      <c r="P1322" s="20"/>
      <c r="Q1322" s="21"/>
    </row>
    <row r="1323" spans="3:17">
      <c r="C1323" s="19"/>
      <c r="D1323" s="20"/>
      <c r="E1323" s="19"/>
      <c r="F1323" s="19"/>
      <c r="G1323" s="19"/>
      <c r="H1323" s="20"/>
      <c r="I1323" s="20"/>
      <c r="J1323" s="20"/>
      <c r="K1323" s="20"/>
      <c r="L1323" s="20"/>
      <c r="M1323" s="20"/>
      <c r="N1323" s="19"/>
      <c r="O1323" s="19"/>
      <c r="P1323" s="20"/>
      <c r="Q1323" s="21"/>
    </row>
    <row r="1324" spans="3:17">
      <c r="C1324" s="19"/>
      <c r="D1324" s="20"/>
      <c r="E1324" s="19"/>
      <c r="F1324" s="19"/>
      <c r="G1324" s="19"/>
      <c r="H1324" s="20"/>
      <c r="I1324" s="20"/>
      <c r="J1324" s="20"/>
      <c r="K1324" s="20"/>
      <c r="L1324" s="20"/>
      <c r="M1324" s="20"/>
      <c r="N1324" s="19"/>
      <c r="O1324" s="19"/>
      <c r="P1324" s="20"/>
      <c r="Q1324" s="21"/>
    </row>
    <row r="1325" spans="3:17">
      <c r="C1325" s="19"/>
      <c r="D1325" s="20"/>
      <c r="E1325" s="19"/>
      <c r="F1325" s="19"/>
      <c r="G1325" s="19"/>
      <c r="H1325" s="20"/>
      <c r="I1325" s="20"/>
      <c r="J1325" s="20"/>
      <c r="K1325" s="20"/>
      <c r="L1325" s="20"/>
      <c r="M1325" s="20"/>
      <c r="N1325" s="19"/>
      <c r="O1325" s="19"/>
      <c r="P1325" s="20"/>
      <c r="Q1325" s="21"/>
    </row>
    <row r="1326" spans="3:17">
      <c r="C1326" s="19"/>
      <c r="D1326" s="20"/>
      <c r="E1326" s="19"/>
      <c r="F1326" s="19"/>
      <c r="G1326" s="19"/>
      <c r="H1326" s="20"/>
      <c r="I1326" s="20"/>
      <c r="J1326" s="20"/>
      <c r="K1326" s="20"/>
      <c r="L1326" s="20"/>
      <c r="M1326" s="20"/>
      <c r="N1326" s="19"/>
      <c r="O1326" s="19"/>
      <c r="P1326" s="20"/>
      <c r="Q1326" s="21"/>
    </row>
    <row r="1327" spans="3:17">
      <c r="C1327" s="19"/>
      <c r="D1327" s="20"/>
      <c r="E1327" s="19"/>
      <c r="F1327" s="19"/>
      <c r="G1327" s="19"/>
      <c r="H1327" s="20"/>
      <c r="I1327" s="20"/>
      <c r="J1327" s="20"/>
      <c r="K1327" s="20"/>
      <c r="L1327" s="20"/>
      <c r="M1327" s="20"/>
      <c r="N1327" s="19"/>
      <c r="O1327" s="19"/>
      <c r="P1327" s="20"/>
      <c r="Q1327" s="21"/>
    </row>
    <row r="1328" spans="3:17">
      <c r="C1328" s="19"/>
      <c r="D1328" s="20"/>
      <c r="E1328" s="19"/>
      <c r="F1328" s="19"/>
      <c r="G1328" s="19"/>
      <c r="H1328" s="20"/>
      <c r="I1328" s="20"/>
      <c r="J1328" s="20"/>
      <c r="K1328" s="20"/>
      <c r="L1328" s="20"/>
      <c r="M1328" s="20"/>
      <c r="N1328" s="19"/>
      <c r="O1328" s="19"/>
      <c r="P1328" s="20"/>
      <c r="Q1328" s="21"/>
    </row>
    <row r="1329" spans="3:17">
      <c r="C1329" s="19"/>
      <c r="D1329" s="20"/>
      <c r="E1329" s="19"/>
      <c r="F1329" s="19"/>
      <c r="G1329" s="19"/>
      <c r="H1329" s="20"/>
      <c r="I1329" s="20"/>
      <c r="J1329" s="20"/>
      <c r="K1329" s="20"/>
      <c r="L1329" s="20"/>
      <c r="M1329" s="20"/>
      <c r="N1329" s="19"/>
      <c r="O1329" s="19"/>
      <c r="P1329" s="20"/>
      <c r="Q1329" s="21"/>
    </row>
    <row r="1330" spans="3:17">
      <c r="C1330" s="19"/>
      <c r="D1330" s="20"/>
      <c r="E1330" s="19"/>
      <c r="F1330" s="19"/>
      <c r="G1330" s="19"/>
      <c r="H1330" s="20"/>
      <c r="I1330" s="20"/>
      <c r="J1330" s="20"/>
      <c r="K1330" s="20"/>
      <c r="L1330" s="20"/>
      <c r="M1330" s="20"/>
      <c r="N1330" s="19"/>
      <c r="O1330" s="19"/>
      <c r="P1330" s="20"/>
      <c r="Q1330" s="21"/>
    </row>
    <row r="1331" spans="3:17">
      <c r="C1331" s="19"/>
      <c r="D1331" s="20"/>
      <c r="E1331" s="19"/>
      <c r="F1331" s="19"/>
      <c r="G1331" s="19"/>
      <c r="H1331" s="20"/>
      <c r="I1331" s="20"/>
      <c r="J1331" s="20"/>
      <c r="K1331" s="20"/>
      <c r="L1331" s="20"/>
      <c r="M1331" s="20"/>
      <c r="N1331" s="19"/>
      <c r="O1331" s="19"/>
      <c r="P1331" s="20"/>
      <c r="Q1331" s="21"/>
    </row>
    <row r="1332" spans="3:17">
      <c r="C1332" s="19"/>
      <c r="D1332" s="20"/>
      <c r="E1332" s="19"/>
      <c r="F1332" s="19"/>
      <c r="G1332" s="19"/>
      <c r="H1332" s="20"/>
      <c r="I1332" s="20"/>
      <c r="J1332" s="20"/>
      <c r="K1332" s="20"/>
      <c r="L1332" s="20"/>
      <c r="M1332" s="20"/>
      <c r="N1332" s="19"/>
      <c r="O1332" s="19"/>
      <c r="P1332" s="20"/>
      <c r="Q1332" s="21"/>
    </row>
    <row r="1333" spans="3:17">
      <c r="C1333" s="19"/>
      <c r="D1333" s="20"/>
      <c r="E1333" s="19"/>
      <c r="F1333" s="19"/>
      <c r="G1333" s="19"/>
      <c r="H1333" s="20"/>
      <c r="I1333" s="20"/>
      <c r="J1333" s="20"/>
      <c r="K1333" s="20"/>
      <c r="L1333" s="20"/>
      <c r="M1333" s="20"/>
      <c r="N1333" s="19"/>
      <c r="O1333" s="19"/>
      <c r="P1333" s="20"/>
      <c r="Q1333" s="21"/>
    </row>
    <row r="1334" spans="3:17">
      <c r="C1334" s="19"/>
      <c r="D1334" s="20"/>
      <c r="E1334" s="19"/>
      <c r="F1334" s="19"/>
      <c r="G1334" s="19"/>
      <c r="H1334" s="20"/>
      <c r="I1334" s="20"/>
      <c r="J1334" s="20"/>
      <c r="K1334" s="20"/>
      <c r="L1334" s="20"/>
      <c r="M1334" s="20"/>
      <c r="N1334" s="19"/>
      <c r="O1334" s="19"/>
      <c r="P1334" s="20"/>
      <c r="Q1334" s="21"/>
    </row>
    <row r="1335" spans="3:17">
      <c r="C1335" s="19"/>
      <c r="D1335" s="20"/>
      <c r="E1335" s="19"/>
      <c r="F1335" s="19"/>
      <c r="G1335" s="19"/>
      <c r="H1335" s="20"/>
      <c r="I1335" s="20"/>
      <c r="J1335" s="20"/>
      <c r="K1335" s="20"/>
      <c r="L1335" s="20"/>
      <c r="M1335" s="20"/>
      <c r="N1335" s="19"/>
      <c r="O1335" s="19"/>
      <c r="P1335" s="20"/>
      <c r="Q1335" s="21"/>
    </row>
    <row r="1336" spans="3:17">
      <c r="C1336" s="19"/>
      <c r="D1336" s="20"/>
      <c r="E1336" s="19"/>
      <c r="F1336" s="19"/>
      <c r="G1336" s="19"/>
      <c r="H1336" s="20"/>
      <c r="I1336" s="20"/>
      <c r="J1336" s="20"/>
      <c r="K1336" s="20"/>
      <c r="L1336" s="20"/>
      <c r="M1336" s="20"/>
      <c r="N1336" s="19"/>
      <c r="O1336" s="19"/>
      <c r="P1336" s="20"/>
      <c r="Q1336" s="21"/>
    </row>
    <row r="1337" spans="3:17">
      <c r="C1337" s="19"/>
      <c r="D1337" s="20"/>
      <c r="E1337" s="19"/>
      <c r="F1337" s="19"/>
      <c r="G1337" s="19"/>
      <c r="H1337" s="20"/>
      <c r="I1337" s="20"/>
      <c r="J1337" s="20"/>
      <c r="K1337" s="20"/>
      <c r="L1337" s="20"/>
      <c r="M1337" s="20"/>
      <c r="N1337" s="19"/>
      <c r="O1337" s="19"/>
      <c r="P1337" s="20"/>
      <c r="Q1337" s="21"/>
    </row>
    <row r="1338" spans="3:17">
      <c r="C1338" s="19"/>
      <c r="D1338" s="20"/>
      <c r="E1338" s="19"/>
      <c r="F1338" s="19"/>
      <c r="G1338" s="19"/>
      <c r="H1338" s="20"/>
      <c r="I1338" s="20"/>
      <c r="J1338" s="20"/>
      <c r="K1338" s="20"/>
      <c r="L1338" s="20"/>
      <c r="M1338" s="20"/>
      <c r="N1338" s="19"/>
      <c r="O1338" s="19"/>
      <c r="P1338" s="20"/>
      <c r="Q1338" s="21"/>
    </row>
    <row r="1339" spans="3:17">
      <c r="C1339" s="19"/>
      <c r="D1339" s="20"/>
      <c r="E1339" s="19"/>
      <c r="F1339" s="19"/>
      <c r="G1339" s="19"/>
      <c r="H1339" s="20"/>
      <c r="I1339" s="20"/>
      <c r="J1339" s="20"/>
      <c r="K1339" s="20"/>
      <c r="L1339" s="20"/>
      <c r="M1339" s="20"/>
      <c r="N1339" s="19"/>
      <c r="O1339" s="19"/>
      <c r="P1339" s="20"/>
      <c r="Q1339" s="21"/>
    </row>
  </sheetData>
  <sheetProtection algorithmName="SHA-512" hashValue="mdKpX7DMLmc8NzMtI9lMF336QRAQzYsw0HL6nbCPkdieBDBYIZUhJk/WAfoaRcI2aSkJSa1K6bZ/9fzElOhrZA==" saltValue="6bjJScM2Z2K1kzHRSJxc8g==" spinCount="100000" sheet="1" objects="1" scenarios="1" autoFilter="0"/>
  <autoFilter ref="B6:Q6" xr:uid="{375D8A97-C45A-45F7-8667-52A471821075}"/>
  <sortState xmlns:xlrd2="http://schemas.microsoft.com/office/spreadsheetml/2017/richdata2" ref="B7:Z170">
    <sortCondition ref="X7"/>
    <sortCondition ref="Y7"/>
    <sortCondition ref="Z7"/>
    <sortCondition ref="N7" customList="大（L）,中（M）,小（S）,極小（X）"/>
  </sortState>
  <mergeCells count="12">
    <mergeCell ref="P5:P6"/>
    <mergeCell ref="Q5:Q6"/>
    <mergeCell ref="N2:O2"/>
    <mergeCell ref="E3:Q3"/>
    <mergeCell ref="B5:B6"/>
    <mergeCell ref="C5:C6"/>
    <mergeCell ref="D5:D6"/>
    <mergeCell ref="E5:E6"/>
    <mergeCell ref="F5:G5"/>
    <mergeCell ref="H5:H6"/>
    <mergeCell ref="N5:N6"/>
    <mergeCell ref="O5:O6"/>
  </mergeCells>
  <phoneticPr fontId="3"/>
  <conditionalFormatting sqref="B1:Q1 B3:Q1048576 B2:N2 P2:Q2">
    <cfRule type="expression" dxfId="8" priority="1">
      <formula>$O1&lt;&gt;""</formula>
    </cfRule>
  </conditionalFormatting>
  <hyperlinks>
    <hyperlink ref="N2:O2" location="ガラス一覧!A1" display="対応するガラスを調べる" xr:uid="{453EB3F2-7A30-45DA-AC43-FD3B2069AB56}"/>
  </hyperlinks>
  <printOptions horizontalCentered="1"/>
  <pageMargins left="0.23622047244094491" right="0.23622047244094491" top="0.74803149606299213" bottom="0.74803149606299213" header="0.31496062992125984" footer="0.31496062992125984"/>
  <pageSetup paperSize="9" scale="10" orientation="landscape" r:id="rId1"/>
  <colBreaks count="1" manualBreakCount="1">
    <brk id="17" min="1" max="1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EA6AA-1B02-497A-AC0E-64908A4B0F58}">
  <sheetPr codeName="Sheet21">
    <pageSetUpPr fitToPage="1"/>
  </sheetPr>
  <dimension ref="B1:Y458"/>
  <sheetViews>
    <sheetView showGridLines="0" zoomScale="70" zoomScaleNormal="70" workbookViewId="0">
      <pane ySplit="14" topLeftCell="A15" activePane="bottomLeft" state="frozen"/>
      <selection pane="bottomLeft" activeCell="B2" sqref="B2"/>
    </sheetView>
  </sheetViews>
  <sheetFormatPr defaultColWidth="8.625" defaultRowHeight="15.75"/>
  <cols>
    <col min="1" max="1" width="4.625" style="23" customWidth="1"/>
    <col min="2" max="3" width="15.625" style="22" customWidth="1"/>
    <col min="4" max="4" width="18.125" style="22" bestFit="1" customWidth="1"/>
    <col min="5" max="5" width="13.625" style="23" customWidth="1"/>
    <col min="6" max="6" width="20.625" style="23" customWidth="1"/>
    <col min="7" max="7" width="17.625" style="23" customWidth="1"/>
    <col min="8" max="8" width="20.625" style="23" customWidth="1"/>
    <col min="9" max="9" width="10.625" style="23" customWidth="1"/>
    <col min="10" max="10" width="20.625" style="23" hidden="1" customWidth="1"/>
    <col min="11" max="11" width="10.625" style="23" hidden="1" customWidth="1"/>
    <col min="12" max="12" width="20.625" style="23" customWidth="1"/>
    <col min="13" max="13" width="10.625" style="23" customWidth="1"/>
    <col min="14" max="15" width="13.625" style="23" customWidth="1"/>
    <col min="16" max="16" width="38.625" style="23" customWidth="1"/>
    <col min="17" max="19" width="12.625" style="23" hidden="1" customWidth="1"/>
    <col min="20" max="25" width="8.625" style="23" hidden="1" customWidth="1"/>
    <col min="26" max="16384" width="8.625" style="23"/>
  </cols>
  <sheetData>
    <row r="1" spans="2:22" ht="18" customHeight="1"/>
    <row r="2" spans="2:22" ht="24">
      <c r="B2" s="24" t="s">
        <v>428</v>
      </c>
      <c r="D2" s="25"/>
      <c r="G2" s="26" t="s">
        <v>429</v>
      </c>
      <c r="H2" s="136" t="s">
        <v>430</v>
      </c>
      <c r="I2" s="136"/>
      <c r="J2" s="136"/>
      <c r="K2" s="136"/>
      <c r="L2" s="136"/>
      <c r="M2" s="27" t="s">
        <v>431</v>
      </c>
    </row>
    <row r="3" spans="2:22" ht="24">
      <c r="B3" s="24"/>
      <c r="D3" s="25"/>
      <c r="G3" s="27"/>
      <c r="H3" s="136" t="s">
        <v>432</v>
      </c>
      <c r="I3" s="136"/>
      <c r="J3" s="136"/>
      <c r="K3" s="136"/>
      <c r="L3" s="136"/>
      <c r="M3" s="28"/>
    </row>
    <row r="4" spans="2:22" ht="18" customHeight="1">
      <c r="B4" s="24"/>
      <c r="D4" s="25"/>
    </row>
    <row r="5" spans="2:22" s="32" customFormat="1" ht="12" customHeight="1">
      <c r="B5" s="29"/>
      <c r="C5" s="30"/>
      <c r="D5" s="31"/>
    </row>
    <row r="6" spans="2:22" s="35" customFormat="1" ht="24" customHeight="1">
      <c r="B6" s="33" t="s">
        <v>433</v>
      </c>
      <c r="C6" s="34"/>
      <c r="D6" s="34"/>
      <c r="G6" s="33" t="s">
        <v>434</v>
      </c>
    </row>
    <row r="7" spans="2:22" s="35" customFormat="1" ht="24" customHeight="1">
      <c r="B7" s="137" t="s">
        <v>435</v>
      </c>
      <c r="C7" s="137"/>
      <c r="D7" s="137"/>
      <c r="E7" s="137"/>
      <c r="F7" s="137"/>
      <c r="G7" s="35" t="s">
        <v>436</v>
      </c>
    </row>
    <row r="8" spans="2:22" s="35" customFormat="1" ht="12" customHeight="1">
      <c r="C8" s="34"/>
      <c r="D8" s="34"/>
    </row>
    <row r="9" spans="2:22" s="35" customFormat="1" ht="24" customHeight="1">
      <c r="B9" s="36" t="s">
        <v>437</v>
      </c>
      <c r="C9" s="138"/>
      <c r="D9" s="139"/>
      <c r="E9" s="140"/>
      <c r="G9" s="36" t="s">
        <v>438</v>
      </c>
      <c r="H9" s="37"/>
      <c r="I9" s="25" t="s">
        <v>439</v>
      </c>
    </row>
    <row r="10" spans="2:22" s="35" customFormat="1" ht="24" customHeight="1">
      <c r="B10" s="36" t="s">
        <v>440</v>
      </c>
      <c r="C10" s="141"/>
      <c r="D10" s="142"/>
      <c r="E10" s="143"/>
    </row>
    <row r="11" spans="2:22" s="35" customFormat="1" ht="24" customHeight="1">
      <c r="C11" s="34"/>
      <c r="D11" s="34"/>
      <c r="G11" s="38" t="str">
        <f>IF(AND(C9&lt;&gt;"",C10&lt;&gt;""),IF(COUNTIFS(B15:B5001,"&lt;&gt;"&amp;"－",B15:B5001,"&lt;&gt;"&amp;"")=0,IF(COUNTIF(C9,"*真空*")&gt;0,"申し訳ありませんが真空ガラスの情報は該当メーカーにて公開しているガラス情報を参照してください",IF(COUNTIF(C9,"*（中桟付障子）*")&gt;0,"この製品に対応するガラスについてはLIXIL対象製品リストのガラス仕様の要件に記載のガラス構成を参照してください",IF(COUNTIF(C9,"*単板*")&gt;0,"申し訳ありませんが単板ガラスの情報はこの一覧にはありません","申し訳ありませんがこのガラスの情報は表示できません"))),""),"")</f>
        <v/>
      </c>
      <c r="P11" s="39" t="s">
        <v>441</v>
      </c>
    </row>
    <row r="12" spans="2:22" s="35" customFormat="1" ht="36" customHeight="1">
      <c r="B12" s="144" t="s">
        <v>442</v>
      </c>
      <c r="C12" s="144"/>
      <c r="D12" s="40" t="s">
        <v>443</v>
      </c>
      <c r="E12" s="145" t="s">
        <v>444</v>
      </c>
      <c r="F12" s="145"/>
      <c r="G12" s="145"/>
      <c r="H12" s="145"/>
      <c r="I12" s="145"/>
      <c r="J12" s="145"/>
      <c r="K12" s="145"/>
      <c r="L12" s="145"/>
      <c r="M12" s="145"/>
      <c r="N12" s="145"/>
      <c r="O12" s="145"/>
      <c r="P12" s="145"/>
      <c r="Q12" s="41"/>
      <c r="R12" s="41"/>
    </row>
    <row r="13" spans="2:22" ht="36" customHeight="1">
      <c r="B13" s="42" t="s">
        <v>445</v>
      </c>
      <c r="C13" s="42" t="s">
        <v>446</v>
      </c>
      <c r="D13" s="42" t="s">
        <v>447</v>
      </c>
      <c r="E13" s="43" t="s">
        <v>448</v>
      </c>
      <c r="F13" s="43" t="s">
        <v>449</v>
      </c>
      <c r="G13" s="43" t="s">
        <v>450</v>
      </c>
      <c r="H13" s="43" t="s">
        <v>451</v>
      </c>
      <c r="I13" s="43" t="s">
        <v>452</v>
      </c>
      <c r="J13" s="43" t="s">
        <v>453</v>
      </c>
      <c r="K13" s="43" t="s">
        <v>454</v>
      </c>
      <c r="L13" s="43" t="s">
        <v>455</v>
      </c>
      <c r="M13" s="43" t="s">
        <v>456</v>
      </c>
      <c r="N13" s="44" t="s">
        <v>457</v>
      </c>
      <c r="O13" s="45" t="s">
        <v>458</v>
      </c>
      <c r="P13" s="43" t="s">
        <v>459</v>
      </c>
      <c r="Q13" s="43" t="s">
        <v>460</v>
      </c>
      <c r="R13" s="43" t="s">
        <v>461</v>
      </c>
    </row>
    <row r="14" spans="2:22" ht="15.95" customHeight="1">
      <c r="B14" s="46"/>
      <c r="C14" s="46"/>
      <c r="D14" s="46"/>
      <c r="E14" s="47"/>
      <c r="F14" s="47"/>
      <c r="G14" s="47"/>
      <c r="H14" s="47"/>
      <c r="I14" s="47"/>
      <c r="J14" s="47"/>
      <c r="K14" s="47"/>
      <c r="L14" s="47"/>
      <c r="M14" s="47"/>
      <c r="N14" s="47"/>
      <c r="O14" s="48"/>
      <c r="P14" s="47"/>
      <c r="Q14" s="47"/>
      <c r="R14" s="47"/>
    </row>
    <row r="15" spans="2:22" ht="20.100000000000001" customHeight="1">
      <c r="B15" s="49" t="str">
        <f>IF(OR($C$9="",$C$10=""),"",IFERROR(IF(AND($U$20&lt;&gt;R15,$V$20&lt;&gt;R15),"－",IF(AND(COUNTIF($C$9,"*樹脂スペーサー*")&gt;0,OR(M15="空気",F15="一般",F15="一般ＰＧ")),"－",IF(AND($W$23&gt;0,$W$23&gt;=O15),$U$23,IF(AND($W$24&gt;0,$W$24&gt;=O15),$U$24,IF(AND($W$25&gt;0,$W$25&gt;=O15),$U$25,IF(AND($W$26&gt;0,$W$26&gt;=O15),$U$26,IF(AND($W$27&gt;0,$W$27&gt;=O15),$U$27,IF(AND($W$28&gt;0,$W$28&gt;=O15),$U$28,IF(AND($W$29&gt;0,$W$29&gt;=O15),$U$29,"－"))))))))),"－"))</f>
        <v/>
      </c>
      <c r="C15" s="49" t="str">
        <f>IF(B15="","",IF(B15&lt;&gt;"－",VLOOKUP(B15,$U$23:$V$29,2,FALSE),"－"))</f>
        <v/>
      </c>
      <c r="D15" s="49" t="str">
        <f>IF($H$9="","",IF(AND(COUNTIF($V$32,"*樹脂スペーサー*")&gt;0,OR(M15="空気",F15="一般",F15="一般ＰＧ")),"－",IF(AND($V$33&lt;&gt;R15,$W$33&lt;&gt;R15),"－",IF(MID($H$9,10,1)="Z",IF(N15&lt;=0.7,"○","－"),IF($V$34&gt;=O15,"○","－")))))</f>
        <v/>
      </c>
      <c r="E15" s="50" t="s">
        <v>462</v>
      </c>
      <c r="F15" s="50" t="s">
        <v>463</v>
      </c>
      <c r="G15" s="50" t="s">
        <v>464</v>
      </c>
      <c r="H15" s="50" t="s">
        <v>465</v>
      </c>
      <c r="I15" s="50">
        <v>12</v>
      </c>
      <c r="J15" s="50"/>
      <c r="K15" s="50"/>
      <c r="L15" s="50" t="s">
        <v>466</v>
      </c>
      <c r="M15" s="50" t="s">
        <v>467</v>
      </c>
      <c r="N15" s="50">
        <v>0.57999999999999996</v>
      </c>
      <c r="O15" s="50">
        <v>1.3</v>
      </c>
      <c r="P15" s="50" t="s">
        <v>468</v>
      </c>
      <c r="Q15" s="51" t="s">
        <v>469</v>
      </c>
      <c r="R15" s="51" t="s">
        <v>470</v>
      </c>
      <c r="U15" s="41" t="s">
        <v>471</v>
      </c>
      <c r="V15" s="41" t="s">
        <v>472</v>
      </c>
    </row>
    <row r="16" spans="2:22" ht="20.100000000000001" customHeight="1">
      <c r="B16" s="49" t="str">
        <f t="shared" ref="B16:B79" si="0">IF(OR($C$9="",$C$10=""),"",IFERROR(IF(AND($U$20&lt;&gt;R16,$V$20&lt;&gt;R16),"－",IF(AND(COUNTIF($C$9,"*樹脂スペーサー*")&gt;0,OR(M16="空気",F16="一般",F16="一般ＰＧ")),"－",IF(AND($W$23&gt;0,$W$23&gt;=O16),$U$23,IF(AND($W$24&gt;0,$W$24&gt;=O16),$U$24,IF(AND($W$25&gt;0,$W$25&gt;=O16),$U$25,IF(AND($W$26&gt;0,$W$26&gt;=O16),$U$26,IF(AND($W$27&gt;0,$W$27&gt;=O16),$U$27,IF(AND($W$28&gt;0,$W$28&gt;=O16),$U$28,IF(AND($W$29&gt;0,$W$29&gt;=O16),$U$29,"－"))))))))),"－"))</f>
        <v/>
      </c>
      <c r="C16" s="49" t="str">
        <f t="shared" ref="C16:C79" si="1">IF(B16="","",IF(B16&lt;&gt;"－",VLOOKUP(B16,$U$23:$V$29,2,FALSE),"－"))</f>
        <v/>
      </c>
      <c r="D16" s="49" t="str">
        <f t="shared" ref="D16:D79" si="2">IF($H$9="","",IF(AND(COUNTIF($V$32,"*樹脂スペーサー*")&gt;0,OR(M16="空気",F16="一般",F16="一般ＰＧ")),"－",IF(AND($V$33&lt;&gt;R16,$W$33&lt;&gt;R16),"－",IF(MID($H$9,10,1)="Z",IF(N16&lt;=0.7,"○","－"),IF($V$34&gt;=O16,"○","－")))))</f>
        <v/>
      </c>
      <c r="E16" s="50" t="s">
        <v>462</v>
      </c>
      <c r="F16" s="50" t="s">
        <v>463</v>
      </c>
      <c r="G16" s="50" t="s">
        <v>464</v>
      </c>
      <c r="H16" s="50" t="s">
        <v>466</v>
      </c>
      <c r="I16" s="50">
        <v>12</v>
      </c>
      <c r="J16" s="50"/>
      <c r="K16" s="50"/>
      <c r="L16" s="50" t="s">
        <v>465</v>
      </c>
      <c r="M16" s="50" t="s">
        <v>467</v>
      </c>
      <c r="N16" s="50">
        <v>0.54</v>
      </c>
      <c r="O16" s="50">
        <v>1.3</v>
      </c>
      <c r="P16" s="50" t="s">
        <v>473</v>
      </c>
      <c r="Q16" s="51" t="s">
        <v>474</v>
      </c>
      <c r="R16" s="51" t="s">
        <v>470</v>
      </c>
      <c r="U16" s="51" t="s">
        <v>475</v>
      </c>
      <c r="V16" s="41" t="str">
        <f>IF(C9&lt;&gt;"",SUBSTITUTE(SUBSTITUTE(SUBSTITUTE(SUBSTITUTE(SUBSTITUTE(SUBSTITUTE(SUBSTITUTE(SUBSTITUTE(SUBSTITUTE(SUBSTITUTE(SUBSTITUTE(SUBSTITUTE(SUBSTITUTE(SUBSTITUTE(SUBSTITUTE(SUBSTITUTE(SUBSTITUTE(SUBSTITUTE(SUBSTITUTE(SUBSTITUTE(SUBSTITUTE(SUBSTITUTE(V15&amp;C9,"(","_"),")","_"),"（","_"),"）","_"),"-","_"),"―","_"),"－","_"),"・","_"),"／","_"),"/","_")," ","_"),"　","_"),"+","_"),"＋","_"),"A4","A4サッシ"),"Ａ４","A4サッシ"),"Ａ4","A4サッシ"),"A４","A4サッシ"),"~","_"),"～","_"),",","_"),"、","_"),"")</f>
        <v/>
      </c>
    </row>
    <row r="17" spans="2:25" ht="20.100000000000001" customHeight="1">
      <c r="B17" s="49" t="str">
        <f t="shared" si="0"/>
        <v/>
      </c>
      <c r="C17" s="49" t="str">
        <f t="shared" si="1"/>
        <v/>
      </c>
      <c r="D17" s="49" t="str">
        <f t="shared" si="2"/>
        <v/>
      </c>
      <c r="E17" s="50" t="s">
        <v>462</v>
      </c>
      <c r="F17" s="50" t="s">
        <v>476</v>
      </c>
      <c r="G17" s="50" t="s">
        <v>464</v>
      </c>
      <c r="H17" s="50" t="s">
        <v>465</v>
      </c>
      <c r="I17" s="50">
        <v>12</v>
      </c>
      <c r="J17" s="50"/>
      <c r="K17" s="50"/>
      <c r="L17" s="50" t="s">
        <v>477</v>
      </c>
      <c r="M17" s="50" t="s">
        <v>467</v>
      </c>
      <c r="N17" s="50">
        <v>0.46</v>
      </c>
      <c r="O17" s="50">
        <v>1.3</v>
      </c>
      <c r="P17" s="50" t="s">
        <v>473</v>
      </c>
      <c r="Q17" s="51" t="s">
        <v>478</v>
      </c>
      <c r="R17" s="51" t="s">
        <v>470</v>
      </c>
      <c r="U17" s="51" t="s">
        <v>479</v>
      </c>
      <c r="V17" s="41" t="str">
        <f>C9&amp;C10</f>
        <v/>
      </c>
    </row>
    <row r="18" spans="2:25" ht="20.100000000000001" customHeight="1">
      <c r="B18" s="49" t="str">
        <f t="shared" si="0"/>
        <v/>
      </c>
      <c r="C18" s="49" t="str">
        <f t="shared" si="1"/>
        <v/>
      </c>
      <c r="D18" s="49" t="str">
        <f t="shared" si="2"/>
        <v/>
      </c>
      <c r="E18" s="50" t="s">
        <v>462</v>
      </c>
      <c r="F18" s="50" t="s">
        <v>480</v>
      </c>
      <c r="G18" s="50" t="s">
        <v>464</v>
      </c>
      <c r="H18" s="50" t="s">
        <v>477</v>
      </c>
      <c r="I18" s="50">
        <v>12</v>
      </c>
      <c r="J18" s="50"/>
      <c r="K18" s="50"/>
      <c r="L18" s="50" t="s">
        <v>465</v>
      </c>
      <c r="M18" s="50" t="s">
        <v>467</v>
      </c>
      <c r="N18" s="50">
        <v>0.38</v>
      </c>
      <c r="O18" s="50">
        <v>1.3</v>
      </c>
      <c r="P18" s="50" t="s">
        <v>468</v>
      </c>
      <c r="Q18" s="51" t="s">
        <v>481</v>
      </c>
      <c r="R18" s="51" t="s">
        <v>470</v>
      </c>
    </row>
    <row r="19" spans="2:25" ht="20.100000000000001" customHeight="1">
      <c r="B19" s="49" t="str">
        <f t="shared" si="0"/>
        <v/>
      </c>
      <c r="C19" s="49" t="str">
        <f t="shared" si="1"/>
        <v/>
      </c>
      <c r="D19" s="49" t="str">
        <f t="shared" si="2"/>
        <v/>
      </c>
      <c r="E19" s="50" t="s">
        <v>462</v>
      </c>
      <c r="F19" s="50" t="s">
        <v>482</v>
      </c>
      <c r="G19" s="50" t="s">
        <v>464</v>
      </c>
      <c r="H19" s="50" t="s">
        <v>465</v>
      </c>
      <c r="I19" s="50">
        <v>12</v>
      </c>
      <c r="J19" s="50"/>
      <c r="K19" s="50"/>
      <c r="L19" s="50" t="s">
        <v>483</v>
      </c>
      <c r="M19" s="50" t="s">
        <v>467</v>
      </c>
      <c r="N19" s="50">
        <v>0.43</v>
      </c>
      <c r="O19" s="50">
        <v>1.3</v>
      </c>
      <c r="P19" s="50" t="s">
        <v>468</v>
      </c>
      <c r="Q19" s="51" t="s">
        <v>484</v>
      </c>
      <c r="R19" s="51" t="s">
        <v>470</v>
      </c>
      <c r="U19" s="23" t="s">
        <v>485</v>
      </c>
    </row>
    <row r="20" spans="2:25" ht="20.100000000000001" customHeight="1">
      <c r="B20" s="49" t="str">
        <f t="shared" si="0"/>
        <v/>
      </c>
      <c r="C20" s="49" t="str">
        <f t="shared" si="1"/>
        <v/>
      </c>
      <c r="D20" s="49" t="str">
        <f t="shared" si="2"/>
        <v/>
      </c>
      <c r="E20" s="50" t="s">
        <v>462</v>
      </c>
      <c r="F20" s="50" t="s">
        <v>486</v>
      </c>
      <c r="G20" s="50" t="s">
        <v>464</v>
      </c>
      <c r="H20" s="50" t="s">
        <v>483</v>
      </c>
      <c r="I20" s="50">
        <v>12</v>
      </c>
      <c r="J20" s="50"/>
      <c r="K20" s="50"/>
      <c r="L20" s="50" t="s">
        <v>465</v>
      </c>
      <c r="M20" s="50" t="s">
        <v>467</v>
      </c>
      <c r="N20" s="50">
        <v>0.37</v>
      </c>
      <c r="O20" s="50">
        <v>1.3</v>
      </c>
      <c r="P20" s="50" t="s">
        <v>473</v>
      </c>
      <c r="Q20" s="51" t="s">
        <v>487</v>
      </c>
      <c r="R20" s="51" t="s">
        <v>470</v>
      </c>
      <c r="U20" s="51" t="e">
        <f>VLOOKUP(V17,ガラスパターン!G:I,2,FALSE)</f>
        <v>#N/A</v>
      </c>
      <c r="V20" s="51" t="e">
        <f>VLOOKUP(V17,ガラスパターン!G:I,3,FALSE)</f>
        <v>#N/A</v>
      </c>
    </row>
    <row r="21" spans="2:25" ht="20.100000000000001" customHeight="1">
      <c r="B21" s="49" t="str">
        <f t="shared" si="0"/>
        <v/>
      </c>
      <c r="C21" s="49" t="str">
        <f t="shared" si="1"/>
        <v/>
      </c>
      <c r="D21" s="49" t="str">
        <f t="shared" si="2"/>
        <v/>
      </c>
      <c r="E21" s="50" t="s">
        <v>462</v>
      </c>
      <c r="F21" s="50" t="s">
        <v>463</v>
      </c>
      <c r="G21" s="50" t="s">
        <v>488</v>
      </c>
      <c r="H21" s="50" t="s">
        <v>489</v>
      </c>
      <c r="I21" s="50">
        <v>11</v>
      </c>
      <c r="J21" s="50"/>
      <c r="K21" s="50"/>
      <c r="L21" s="50" t="s">
        <v>466</v>
      </c>
      <c r="M21" s="50" t="s">
        <v>467</v>
      </c>
      <c r="N21" s="50">
        <v>0.57999999999999996</v>
      </c>
      <c r="O21" s="50">
        <v>1.4</v>
      </c>
      <c r="P21" s="50" t="s">
        <v>468</v>
      </c>
      <c r="Q21" s="51" t="s">
        <v>490</v>
      </c>
      <c r="R21" s="51" t="s">
        <v>470</v>
      </c>
    </row>
    <row r="22" spans="2:25" ht="20.100000000000001" customHeight="1">
      <c r="B22" s="49" t="str">
        <f t="shared" si="0"/>
        <v/>
      </c>
      <c r="C22" s="49" t="str">
        <f t="shared" si="1"/>
        <v/>
      </c>
      <c r="D22" s="49" t="str">
        <f t="shared" si="2"/>
        <v/>
      </c>
      <c r="E22" s="50" t="s">
        <v>462</v>
      </c>
      <c r="F22" s="50" t="s">
        <v>463</v>
      </c>
      <c r="G22" s="50" t="s">
        <v>491</v>
      </c>
      <c r="H22" s="50" t="s">
        <v>466</v>
      </c>
      <c r="I22" s="50">
        <v>11</v>
      </c>
      <c r="J22" s="50"/>
      <c r="K22" s="50"/>
      <c r="L22" s="50" t="s">
        <v>492</v>
      </c>
      <c r="M22" s="50" t="s">
        <v>467</v>
      </c>
      <c r="N22" s="50">
        <v>0.54</v>
      </c>
      <c r="O22" s="50">
        <v>1.4</v>
      </c>
      <c r="P22" s="50" t="s">
        <v>493</v>
      </c>
      <c r="Q22" s="51" t="s">
        <v>494</v>
      </c>
      <c r="R22" s="51" t="s">
        <v>470</v>
      </c>
      <c r="U22" s="23" t="s">
        <v>495</v>
      </c>
    </row>
    <row r="23" spans="2:25" ht="20.100000000000001" customHeight="1">
      <c r="B23" s="49" t="str">
        <f t="shared" si="0"/>
        <v/>
      </c>
      <c r="C23" s="49" t="str">
        <f t="shared" si="1"/>
        <v/>
      </c>
      <c r="D23" s="49" t="str">
        <f t="shared" si="2"/>
        <v/>
      </c>
      <c r="E23" s="50" t="s">
        <v>462</v>
      </c>
      <c r="F23" s="50" t="s">
        <v>463</v>
      </c>
      <c r="G23" s="50" t="s">
        <v>496</v>
      </c>
      <c r="H23" s="50" t="s">
        <v>466</v>
      </c>
      <c r="I23" s="50">
        <v>11</v>
      </c>
      <c r="J23" s="50"/>
      <c r="K23" s="50"/>
      <c r="L23" s="50" t="s">
        <v>497</v>
      </c>
      <c r="M23" s="50" t="s">
        <v>467</v>
      </c>
      <c r="N23" s="50">
        <v>0.54</v>
      </c>
      <c r="O23" s="50">
        <v>1.4</v>
      </c>
      <c r="P23" s="50" t="s">
        <v>493</v>
      </c>
      <c r="Q23" s="51" t="s">
        <v>498</v>
      </c>
      <c r="R23" s="51" t="s">
        <v>470</v>
      </c>
      <c r="U23" s="51" t="s">
        <v>499</v>
      </c>
      <c r="V23" s="51" t="s">
        <v>500</v>
      </c>
      <c r="W23" s="51">
        <f>IFERROR(X23,Y23)</f>
        <v>0</v>
      </c>
      <c r="X23" s="23">
        <f>_xlfn.MINIFS(LIXIL対象製品リスト!U:U,LIXIL対象製品リスト!D:D,$C$9,LIXIL対象製品リスト!E:E,$C$10,LIXIL対象製品リスト!F:F,U23)</f>
        <v>0</v>
      </c>
      <c r="Y23" s="23">
        <f>IFERROR(AVERAGEIFS(LIXIL対象製品リスト!U:U,LIXIL対象製品リスト!D:D,$C$9,LIXIL対象製品リスト!E:E,$C$10,LIXIL対象製品リスト!F:F,U23),0)</f>
        <v>0</v>
      </c>
    </row>
    <row r="24" spans="2:25" ht="20.100000000000001" customHeight="1">
      <c r="B24" s="49" t="str">
        <f t="shared" si="0"/>
        <v/>
      </c>
      <c r="C24" s="49" t="str">
        <f t="shared" si="1"/>
        <v/>
      </c>
      <c r="D24" s="49" t="str">
        <f t="shared" si="2"/>
        <v/>
      </c>
      <c r="E24" s="50" t="s">
        <v>462</v>
      </c>
      <c r="F24" s="50" t="s">
        <v>463</v>
      </c>
      <c r="G24" s="50" t="s">
        <v>488</v>
      </c>
      <c r="H24" s="50" t="s">
        <v>466</v>
      </c>
      <c r="I24" s="50">
        <v>11</v>
      </c>
      <c r="J24" s="50"/>
      <c r="K24" s="50"/>
      <c r="L24" s="50" t="s">
        <v>489</v>
      </c>
      <c r="M24" s="50" t="s">
        <v>467</v>
      </c>
      <c r="N24" s="50">
        <v>0.54</v>
      </c>
      <c r="O24" s="50">
        <v>1.4</v>
      </c>
      <c r="P24" s="50" t="s">
        <v>473</v>
      </c>
      <c r="Q24" s="51" t="s">
        <v>501</v>
      </c>
      <c r="R24" s="51" t="s">
        <v>470</v>
      </c>
      <c r="U24" s="51" t="s">
        <v>502</v>
      </c>
      <c r="V24" s="51" t="s">
        <v>503</v>
      </c>
      <c r="W24" s="51">
        <f t="shared" ref="W24:W29" si="3">IFERROR(X24,Y24)</f>
        <v>0</v>
      </c>
      <c r="X24" s="23">
        <f>_xlfn.MINIFS(LIXIL対象製品リスト!U:U,LIXIL対象製品リスト!D:D,$C$9,LIXIL対象製品リスト!E:E,$C$10,LIXIL対象製品リスト!F:F,U24)</f>
        <v>0</v>
      </c>
      <c r="Y24" s="23">
        <f>IFERROR(AVERAGEIFS(LIXIL対象製品リスト!U:U,LIXIL対象製品リスト!D:D,$C$9,LIXIL対象製品リスト!E:E,$C$10,LIXIL対象製品リスト!F:F,U24),0)</f>
        <v>0</v>
      </c>
    </row>
    <row r="25" spans="2:25" ht="20.100000000000001" customHeight="1">
      <c r="B25" s="49" t="str">
        <f t="shared" si="0"/>
        <v/>
      </c>
      <c r="C25" s="49" t="str">
        <f t="shared" si="1"/>
        <v/>
      </c>
      <c r="D25" s="49" t="str">
        <f t="shared" si="2"/>
        <v/>
      </c>
      <c r="E25" s="50" t="s">
        <v>462</v>
      </c>
      <c r="F25" s="50" t="s">
        <v>476</v>
      </c>
      <c r="G25" s="50" t="s">
        <v>464</v>
      </c>
      <c r="H25" s="50" t="s">
        <v>504</v>
      </c>
      <c r="I25" s="50">
        <v>10</v>
      </c>
      <c r="J25" s="50"/>
      <c r="K25" s="50"/>
      <c r="L25" s="50" t="s">
        <v>505</v>
      </c>
      <c r="M25" s="50" t="s">
        <v>467</v>
      </c>
      <c r="N25" s="50">
        <v>0.45</v>
      </c>
      <c r="O25" s="50">
        <v>1.4</v>
      </c>
      <c r="P25" s="50" t="s">
        <v>473</v>
      </c>
      <c r="Q25" s="51" t="s">
        <v>506</v>
      </c>
      <c r="R25" s="51" t="s">
        <v>470</v>
      </c>
      <c r="U25" s="51" t="s">
        <v>507</v>
      </c>
      <c r="V25" s="51" t="s">
        <v>508</v>
      </c>
      <c r="W25" s="51">
        <f t="shared" si="3"/>
        <v>0</v>
      </c>
      <c r="X25" s="23">
        <f>_xlfn.MINIFS(LIXIL対象製品リスト!U:U,LIXIL対象製品リスト!D:D,$C$9,LIXIL対象製品リスト!E:E,$C$10,LIXIL対象製品リスト!F:F,U25)</f>
        <v>0</v>
      </c>
      <c r="Y25" s="23">
        <f>IFERROR(AVERAGEIFS(LIXIL対象製品リスト!U:U,LIXIL対象製品リスト!D:D,$C$9,LIXIL対象製品リスト!E:E,$C$10,LIXIL対象製品リスト!F:F,U25),0)</f>
        <v>0</v>
      </c>
    </row>
    <row r="26" spans="2:25" ht="20.100000000000001" customHeight="1">
      <c r="B26" s="49" t="str">
        <f t="shared" si="0"/>
        <v/>
      </c>
      <c r="C26" s="49" t="str">
        <f t="shared" si="1"/>
        <v/>
      </c>
      <c r="D26" s="49" t="str">
        <f t="shared" si="2"/>
        <v/>
      </c>
      <c r="E26" s="50" t="s">
        <v>462</v>
      </c>
      <c r="F26" s="50" t="s">
        <v>476</v>
      </c>
      <c r="G26" s="50" t="s">
        <v>488</v>
      </c>
      <c r="H26" s="50" t="s">
        <v>489</v>
      </c>
      <c r="I26" s="50">
        <v>11</v>
      </c>
      <c r="J26" s="50"/>
      <c r="K26" s="50"/>
      <c r="L26" s="50" t="s">
        <v>477</v>
      </c>
      <c r="M26" s="50" t="s">
        <v>467</v>
      </c>
      <c r="N26" s="50">
        <v>0.45</v>
      </c>
      <c r="O26" s="50">
        <v>1.4</v>
      </c>
      <c r="P26" s="50" t="s">
        <v>473</v>
      </c>
      <c r="Q26" s="51" t="s">
        <v>509</v>
      </c>
      <c r="R26" s="51" t="s">
        <v>470</v>
      </c>
      <c r="U26" s="51" t="s">
        <v>510</v>
      </c>
      <c r="V26" s="51" t="s">
        <v>511</v>
      </c>
      <c r="W26" s="51">
        <f t="shared" si="3"/>
        <v>0</v>
      </c>
      <c r="X26" s="23">
        <f>_xlfn.MINIFS(LIXIL対象製品リスト!U:U,LIXIL対象製品リスト!D:D,$C$9,LIXIL対象製品リスト!E:E,$C$10,LIXIL対象製品リスト!F:F,U26)</f>
        <v>0</v>
      </c>
      <c r="Y26" s="23">
        <f>IFERROR(AVERAGEIFS(LIXIL対象製品リスト!U:U,LIXIL対象製品リスト!D:D,$C$9,LIXIL対象製品リスト!E:E,$C$10,LIXIL対象製品リスト!F:F,U26),0)</f>
        <v>0</v>
      </c>
    </row>
    <row r="27" spans="2:25" ht="20.100000000000001" customHeight="1">
      <c r="B27" s="49" t="str">
        <f t="shared" si="0"/>
        <v/>
      </c>
      <c r="C27" s="49" t="str">
        <f t="shared" si="1"/>
        <v/>
      </c>
      <c r="D27" s="49" t="str">
        <f t="shared" si="2"/>
        <v/>
      </c>
      <c r="E27" s="50" t="s">
        <v>462</v>
      </c>
      <c r="F27" s="50" t="s">
        <v>476</v>
      </c>
      <c r="G27" s="50" t="s">
        <v>488</v>
      </c>
      <c r="H27" s="50" t="s">
        <v>489</v>
      </c>
      <c r="I27" s="50">
        <v>10</v>
      </c>
      <c r="J27" s="50"/>
      <c r="K27" s="50"/>
      <c r="L27" s="50" t="s">
        <v>505</v>
      </c>
      <c r="M27" s="50" t="s">
        <v>467</v>
      </c>
      <c r="N27" s="50">
        <v>0.45</v>
      </c>
      <c r="O27" s="50">
        <v>1.4</v>
      </c>
      <c r="P27" s="50" t="s">
        <v>473</v>
      </c>
      <c r="Q27" s="51" t="s">
        <v>512</v>
      </c>
      <c r="R27" s="51" t="s">
        <v>470</v>
      </c>
      <c r="U27" s="51" t="s">
        <v>513</v>
      </c>
      <c r="V27" s="51" t="s">
        <v>514</v>
      </c>
      <c r="W27" s="51">
        <f t="shared" si="3"/>
        <v>0</v>
      </c>
      <c r="X27" s="23">
        <f>_xlfn.MINIFS(LIXIL対象製品リスト!U:U,LIXIL対象製品リスト!D:D,$C$9,LIXIL対象製品リスト!E:E,$C$10,LIXIL対象製品リスト!F:F,U27)</f>
        <v>0</v>
      </c>
      <c r="Y27" s="23">
        <f>IFERROR(AVERAGEIFS(LIXIL対象製品リスト!U:U,LIXIL対象製品リスト!D:D,$C$9,LIXIL対象製品リスト!E:E,$C$10,LIXIL対象製品リスト!F:F,U27),0)</f>
        <v>0</v>
      </c>
    </row>
    <row r="28" spans="2:25" ht="20.100000000000001" customHeight="1">
      <c r="B28" s="49" t="str">
        <f t="shared" si="0"/>
        <v/>
      </c>
      <c r="C28" s="49" t="str">
        <f t="shared" si="1"/>
        <v/>
      </c>
      <c r="D28" s="49" t="str">
        <f t="shared" si="2"/>
        <v/>
      </c>
      <c r="E28" s="50" t="s">
        <v>462</v>
      </c>
      <c r="F28" s="50" t="s">
        <v>476</v>
      </c>
      <c r="G28" s="50" t="s">
        <v>515</v>
      </c>
      <c r="H28" s="50" t="s">
        <v>516</v>
      </c>
      <c r="I28" s="50">
        <v>10</v>
      </c>
      <c r="J28" s="50"/>
      <c r="K28" s="50"/>
      <c r="L28" s="50" t="s">
        <v>477</v>
      </c>
      <c r="M28" s="50" t="s">
        <v>467</v>
      </c>
      <c r="N28" s="50">
        <v>0.45</v>
      </c>
      <c r="O28" s="50">
        <v>1.4</v>
      </c>
      <c r="P28" s="50" t="s">
        <v>473</v>
      </c>
      <c r="Q28" s="51" t="s">
        <v>517</v>
      </c>
      <c r="R28" s="51" t="s">
        <v>470</v>
      </c>
      <c r="U28" s="51" t="s">
        <v>518</v>
      </c>
      <c r="V28" s="51" t="s">
        <v>519</v>
      </c>
      <c r="W28" s="51">
        <f t="shared" si="3"/>
        <v>0</v>
      </c>
      <c r="X28" s="23">
        <f>_xlfn.MINIFS(LIXIL対象製品リスト!U:U,LIXIL対象製品リスト!D:D,$C$9,LIXIL対象製品リスト!E:E,$C$10,LIXIL対象製品リスト!F:F,U28)</f>
        <v>0</v>
      </c>
      <c r="Y28" s="23">
        <f>IFERROR(AVERAGEIFS(LIXIL対象製品リスト!U:U,LIXIL対象製品リスト!D:D,$C$9,LIXIL対象製品リスト!E:E,$C$10,LIXIL対象製品リスト!F:F,U28),0)</f>
        <v>0</v>
      </c>
    </row>
    <row r="29" spans="2:25" ht="20.100000000000001" customHeight="1">
      <c r="B29" s="49" t="str">
        <f t="shared" si="0"/>
        <v/>
      </c>
      <c r="C29" s="49" t="str">
        <f t="shared" si="1"/>
        <v/>
      </c>
      <c r="D29" s="49" t="str">
        <f t="shared" si="2"/>
        <v/>
      </c>
      <c r="E29" s="50" t="s">
        <v>462</v>
      </c>
      <c r="F29" s="50" t="s">
        <v>480</v>
      </c>
      <c r="G29" s="50" t="s">
        <v>464</v>
      </c>
      <c r="H29" s="50" t="s">
        <v>505</v>
      </c>
      <c r="I29" s="50">
        <v>10</v>
      </c>
      <c r="J29" s="50"/>
      <c r="K29" s="50"/>
      <c r="L29" s="50" t="s">
        <v>504</v>
      </c>
      <c r="M29" s="50" t="s">
        <v>467</v>
      </c>
      <c r="N29" s="50">
        <v>0.38</v>
      </c>
      <c r="O29" s="50">
        <v>1.4</v>
      </c>
      <c r="P29" s="50" t="s">
        <v>473</v>
      </c>
      <c r="Q29" s="51" t="s">
        <v>520</v>
      </c>
      <c r="R29" s="51" t="s">
        <v>470</v>
      </c>
      <c r="U29" s="51" t="s">
        <v>521</v>
      </c>
      <c r="V29" s="51" t="s">
        <v>522</v>
      </c>
      <c r="W29" s="51">
        <f t="shared" si="3"/>
        <v>0</v>
      </c>
      <c r="X29" s="23">
        <f>_xlfn.MINIFS(LIXIL対象製品リスト!U:U,LIXIL対象製品リスト!D:D,$C$9,LIXIL対象製品リスト!E:E,$C$10,LIXIL対象製品リスト!F:F,U29)</f>
        <v>0</v>
      </c>
      <c r="Y29" s="23">
        <f>IFERROR(AVERAGEIFS(LIXIL対象製品リスト!U:U,LIXIL対象製品リスト!D:D,$C$9,LIXIL対象製品リスト!E:E,$C$10,LIXIL対象製品リスト!F:F,U29),0)</f>
        <v>0</v>
      </c>
    </row>
    <row r="30" spans="2:25" ht="20.100000000000001" customHeight="1">
      <c r="B30" s="49" t="str">
        <f t="shared" si="0"/>
        <v/>
      </c>
      <c r="C30" s="49" t="str">
        <f t="shared" si="1"/>
        <v/>
      </c>
      <c r="D30" s="49" t="str">
        <f t="shared" si="2"/>
        <v/>
      </c>
      <c r="E30" s="50" t="s">
        <v>462</v>
      </c>
      <c r="F30" s="50" t="s">
        <v>480</v>
      </c>
      <c r="G30" s="50" t="s">
        <v>488</v>
      </c>
      <c r="H30" s="50" t="s">
        <v>477</v>
      </c>
      <c r="I30" s="50">
        <v>11</v>
      </c>
      <c r="J30" s="50"/>
      <c r="K30" s="50"/>
      <c r="L30" s="50" t="s">
        <v>489</v>
      </c>
      <c r="M30" s="50" t="s">
        <v>467</v>
      </c>
      <c r="N30" s="50">
        <v>0.38</v>
      </c>
      <c r="O30" s="50">
        <v>1.4</v>
      </c>
      <c r="P30" s="50" t="s">
        <v>468</v>
      </c>
      <c r="Q30" s="51" t="s">
        <v>523</v>
      </c>
      <c r="R30" s="51" t="s">
        <v>470</v>
      </c>
    </row>
    <row r="31" spans="2:25" ht="20.100000000000001" customHeight="1">
      <c r="B31" s="49" t="str">
        <f t="shared" si="0"/>
        <v/>
      </c>
      <c r="C31" s="49" t="str">
        <f t="shared" si="1"/>
        <v/>
      </c>
      <c r="D31" s="49" t="str">
        <f t="shared" si="2"/>
        <v/>
      </c>
      <c r="E31" s="50" t="s">
        <v>462</v>
      </c>
      <c r="F31" s="50" t="s">
        <v>480</v>
      </c>
      <c r="G31" s="50" t="s">
        <v>488</v>
      </c>
      <c r="H31" s="50" t="s">
        <v>505</v>
      </c>
      <c r="I31" s="50">
        <v>10</v>
      </c>
      <c r="J31" s="50"/>
      <c r="K31" s="50"/>
      <c r="L31" s="50" t="s">
        <v>489</v>
      </c>
      <c r="M31" s="50" t="s">
        <v>467</v>
      </c>
      <c r="N31" s="50">
        <v>0.38</v>
      </c>
      <c r="O31" s="50">
        <v>1.4</v>
      </c>
      <c r="P31" s="50" t="s">
        <v>473</v>
      </c>
      <c r="Q31" s="51" t="s">
        <v>524</v>
      </c>
      <c r="R31" s="51" t="s">
        <v>470</v>
      </c>
      <c r="U31" s="23" t="s">
        <v>525</v>
      </c>
    </row>
    <row r="32" spans="2:25" ht="20.100000000000001" customHeight="1">
      <c r="B32" s="49" t="str">
        <f t="shared" si="0"/>
        <v/>
      </c>
      <c r="C32" s="49" t="str">
        <f t="shared" si="1"/>
        <v/>
      </c>
      <c r="D32" s="49" t="str">
        <f t="shared" si="2"/>
        <v/>
      </c>
      <c r="E32" s="50" t="s">
        <v>462</v>
      </c>
      <c r="F32" s="50" t="s">
        <v>480</v>
      </c>
      <c r="G32" s="50" t="s">
        <v>515</v>
      </c>
      <c r="H32" s="50" t="s">
        <v>477</v>
      </c>
      <c r="I32" s="50">
        <v>10</v>
      </c>
      <c r="J32" s="50"/>
      <c r="K32" s="50"/>
      <c r="L32" s="50" t="s">
        <v>516</v>
      </c>
      <c r="M32" s="50" t="s">
        <v>467</v>
      </c>
      <c r="N32" s="50">
        <v>0.38</v>
      </c>
      <c r="O32" s="50">
        <v>1.4</v>
      </c>
      <c r="P32" s="50" t="s">
        <v>468</v>
      </c>
      <c r="Q32" s="51" t="s">
        <v>526</v>
      </c>
      <c r="R32" s="51" t="s">
        <v>470</v>
      </c>
      <c r="U32" s="52" t="s">
        <v>479</v>
      </c>
      <c r="V32" s="133" t="e">
        <f>VLOOKUP(H9,LIXIL対象製品リスト!O:Z,6,FALSE)</f>
        <v>#N/A</v>
      </c>
      <c r="W32" s="134"/>
    </row>
    <row r="33" spans="2:23" ht="20.100000000000001" customHeight="1">
      <c r="B33" s="49" t="str">
        <f t="shared" si="0"/>
        <v/>
      </c>
      <c r="C33" s="49" t="str">
        <f t="shared" si="1"/>
        <v/>
      </c>
      <c r="D33" s="49" t="str">
        <f t="shared" si="2"/>
        <v/>
      </c>
      <c r="E33" s="50" t="s">
        <v>462</v>
      </c>
      <c r="F33" s="50" t="s">
        <v>480</v>
      </c>
      <c r="G33" s="50" t="s">
        <v>491</v>
      </c>
      <c r="H33" s="50" t="s">
        <v>477</v>
      </c>
      <c r="I33" s="50">
        <v>11</v>
      </c>
      <c r="J33" s="50"/>
      <c r="K33" s="50"/>
      <c r="L33" s="50" t="s">
        <v>492</v>
      </c>
      <c r="M33" s="50" t="s">
        <v>467</v>
      </c>
      <c r="N33" s="50">
        <v>0.38</v>
      </c>
      <c r="O33" s="50">
        <v>1.4</v>
      </c>
      <c r="P33" s="50" t="s">
        <v>493</v>
      </c>
      <c r="Q33" s="51" t="s">
        <v>527</v>
      </c>
      <c r="R33" s="51" t="s">
        <v>470</v>
      </c>
      <c r="U33" s="52" t="s">
        <v>485</v>
      </c>
      <c r="V33" s="53" t="str">
        <f>IFERROR(VLOOKUP(V32,ガラスパターン!G:I,2,FALSE),"")</f>
        <v/>
      </c>
      <c r="W33" s="53" t="str">
        <f>IFERROR(VLOOKUP(V32,ガラスパターン!G:I,3,FALSE),"")</f>
        <v/>
      </c>
    </row>
    <row r="34" spans="2:23" ht="20.100000000000001" customHeight="1">
      <c r="B34" s="49" t="str">
        <f t="shared" si="0"/>
        <v/>
      </c>
      <c r="C34" s="49" t="str">
        <f t="shared" si="1"/>
        <v/>
      </c>
      <c r="D34" s="49" t="str">
        <f t="shared" si="2"/>
        <v/>
      </c>
      <c r="E34" s="50" t="s">
        <v>462</v>
      </c>
      <c r="F34" s="50" t="s">
        <v>480</v>
      </c>
      <c r="G34" s="50" t="s">
        <v>491</v>
      </c>
      <c r="H34" s="50" t="s">
        <v>505</v>
      </c>
      <c r="I34" s="50">
        <v>10</v>
      </c>
      <c r="J34" s="50"/>
      <c r="K34" s="50"/>
      <c r="L34" s="50" t="s">
        <v>492</v>
      </c>
      <c r="M34" s="50" t="s">
        <v>467</v>
      </c>
      <c r="N34" s="50">
        <v>0.38</v>
      </c>
      <c r="O34" s="50">
        <v>1.4</v>
      </c>
      <c r="P34" s="50" t="s">
        <v>473</v>
      </c>
      <c r="Q34" s="51" t="s">
        <v>528</v>
      </c>
      <c r="R34" s="51" t="s">
        <v>470</v>
      </c>
      <c r="U34" s="53" t="s">
        <v>529</v>
      </c>
      <c r="V34" s="135" t="e">
        <f>VLOOKUP(H9,LIXIL対象製品リスト!O:Z,7,FALSE)</f>
        <v>#N/A</v>
      </c>
      <c r="W34" s="135"/>
    </row>
    <row r="35" spans="2:23" ht="20.100000000000001" customHeight="1">
      <c r="B35" s="49" t="str">
        <f t="shared" si="0"/>
        <v/>
      </c>
      <c r="C35" s="49" t="str">
        <f t="shared" si="1"/>
        <v/>
      </c>
      <c r="D35" s="49" t="str">
        <f t="shared" si="2"/>
        <v/>
      </c>
      <c r="E35" s="50" t="s">
        <v>462</v>
      </c>
      <c r="F35" s="50" t="s">
        <v>480</v>
      </c>
      <c r="G35" s="50" t="s">
        <v>496</v>
      </c>
      <c r="H35" s="50" t="s">
        <v>477</v>
      </c>
      <c r="I35" s="50">
        <v>11</v>
      </c>
      <c r="J35" s="50"/>
      <c r="K35" s="50"/>
      <c r="L35" s="50" t="s">
        <v>497</v>
      </c>
      <c r="M35" s="50" t="s">
        <v>467</v>
      </c>
      <c r="N35" s="50">
        <v>0.38</v>
      </c>
      <c r="O35" s="50">
        <v>1.4</v>
      </c>
      <c r="P35" s="50" t="s">
        <v>493</v>
      </c>
      <c r="Q35" s="51" t="s">
        <v>530</v>
      </c>
      <c r="R35" s="51" t="s">
        <v>470</v>
      </c>
    </row>
    <row r="36" spans="2:23" ht="20.100000000000001" customHeight="1">
      <c r="B36" s="49" t="str">
        <f t="shared" si="0"/>
        <v/>
      </c>
      <c r="C36" s="49" t="str">
        <f t="shared" si="1"/>
        <v/>
      </c>
      <c r="D36" s="49" t="str">
        <f t="shared" si="2"/>
        <v/>
      </c>
      <c r="E36" s="50" t="s">
        <v>462</v>
      </c>
      <c r="F36" s="50" t="s">
        <v>480</v>
      </c>
      <c r="G36" s="50" t="s">
        <v>496</v>
      </c>
      <c r="H36" s="50" t="s">
        <v>505</v>
      </c>
      <c r="I36" s="50">
        <v>10</v>
      </c>
      <c r="J36" s="50"/>
      <c r="K36" s="50"/>
      <c r="L36" s="50" t="s">
        <v>497</v>
      </c>
      <c r="M36" s="50" t="s">
        <v>467</v>
      </c>
      <c r="N36" s="50">
        <v>0.38</v>
      </c>
      <c r="O36" s="50">
        <v>1.4</v>
      </c>
      <c r="P36" s="50" t="s">
        <v>473</v>
      </c>
      <c r="Q36" s="51" t="s">
        <v>531</v>
      </c>
      <c r="R36" s="51" t="s">
        <v>470</v>
      </c>
    </row>
    <row r="37" spans="2:23" ht="20.100000000000001" customHeight="1">
      <c r="B37" s="49" t="str">
        <f t="shared" si="0"/>
        <v/>
      </c>
      <c r="C37" s="49" t="str">
        <f t="shared" si="1"/>
        <v/>
      </c>
      <c r="D37" s="49" t="str">
        <f t="shared" si="2"/>
        <v/>
      </c>
      <c r="E37" s="50" t="s">
        <v>462</v>
      </c>
      <c r="F37" s="50" t="s">
        <v>486</v>
      </c>
      <c r="G37" s="50" t="s">
        <v>488</v>
      </c>
      <c r="H37" s="50" t="s">
        <v>489</v>
      </c>
      <c r="I37" s="50">
        <v>11</v>
      </c>
      <c r="J37" s="50"/>
      <c r="K37" s="50"/>
      <c r="L37" s="50" t="s">
        <v>483</v>
      </c>
      <c r="M37" s="50" t="s">
        <v>467</v>
      </c>
      <c r="N37" s="50">
        <v>0.43</v>
      </c>
      <c r="O37" s="50">
        <v>1.4</v>
      </c>
      <c r="P37" s="50" t="s">
        <v>468</v>
      </c>
      <c r="Q37" s="51" t="s">
        <v>532</v>
      </c>
      <c r="R37" s="51" t="s">
        <v>470</v>
      </c>
    </row>
    <row r="38" spans="2:23" ht="20.100000000000001" customHeight="1">
      <c r="B38" s="49" t="str">
        <f t="shared" si="0"/>
        <v/>
      </c>
      <c r="C38" s="49" t="str">
        <f t="shared" si="1"/>
        <v/>
      </c>
      <c r="D38" s="49" t="str">
        <f t="shared" si="2"/>
        <v/>
      </c>
      <c r="E38" s="50" t="s">
        <v>462</v>
      </c>
      <c r="F38" s="50" t="s">
        <v>486</v>
      </c>
      <c r="G38" s="50" t="s">
        <v>491</v>
      </c>
      <c r="H38" s="50" t="s">
        <v>483</v>
      </c>
      <c r="I38" s="50">
        <v>11</v>
      </c>
      <c r="J38" s="50"/>
      <c r="K38" s="50"/>
      <c r="L38" s="50" t="s">
        <v>492</v>
      </c>
      <c r="M38" s="50" t="s">
        <v>467</v>
      </c>
      <c r="N38" s="50">
        <v>0.37</v>
      </c>
      <c r="O38" s="50">
        <v>1.4</v>
      </c>
      <c r="P38" s="50" t="s">
        <v>493</v>
      </c>
      <c r="Q38" s="51" t="s">
        <v>533</v>
      </c>
      <c r="R38" s="51" t="s">
        <v>470</v>
      </c>
    </row>
    <row r="39" spans="2:23" ht="20.100000000000001" customHeight="1">
      <c r="B39" s="49" t="str">
        <f t="shared" si="0"/>
        <v/>
      </c>
      <c r="C39" s="49" t="str">
        <f t="shared" si="1"/>
        <v/>
      </c>
      <c r="D39" s="49" t="str">
        <f t="shared" si="2"/>
        <v/>
      </c>
      <c r="E39" s="50" t="s">
        <v>462</v>
      </c>
      <c r="F39" s="50" t="s">
        <v>486</v>
      </c>
      <c r="G39" s="50" t="s">
        <v>496</v>
      </c>
      <c r="H39" s="50" t="s">
        <v>483</v>
      </c>
      <c r="I39" s="50">
        <v>11</v>
      </c>
      <c r="J39" s="50"/>
      <c r="K39" s="50"/>
      <c r="L39" s="50" t="s">
        <v>497</v>
      </c>
      <c r="M39" s="50" t="s">
        <v>467</v>
      </c>
      <c r="N39" s="50">
        <v>0.37</v>
      </c>
      <c r="O39" s="50">
        <v>1.4</v>
      </c>
      <c r="P39" s="50" t="s">
        <v>493</v>
      </c>
      <c r="Q39" s="51" t="s">
        <v>534</v>
      </c>
      <c r="R39" s="51" t="s">
        <v>470</v>
      </c>
    </row>
    <row r="40" spans="2:23" ht="20.100000000000001" customHeight="1">
      <c r="B40" s="49" t="str">
        <f t="shared" si="0"/>
        <v/>
      </c>
      <c r="C40" s="49" t="str">
        <f t="shared" si="1"/>
        <v/>
      </c>
      <c r="D40" s="49" t="str">
        <f t="shared" si="2"/>
        <v/>
      </c>
      <c r="E40" s="50" t="s">
        <v>462</v>
      </c>
      <c r="F40" s="50" t="s">
        <v>486</v>
      </c>
      <c r="G40" s="50" t="s">
        <v>488</v>
      </c>
      <c r="H40" s="50" t="s">
        <v>483</v>
      </c>
      <c r="I40" s="50">
        <v>11</v>
      </c>
      <c r="J40" s="50"/>
      <c r="K40" s="50"/>
      <c r="L40" s="50" t="s">
        <v>489</v>
      </c>
      <c r="M40" s="50" t="s">
        <v>467</v>
      </c>
      <c r="N40" s="50">
        <v>0.37</v>
      </c>
      <c r="O40" s="50">
        <v>1.4</v>
      </c>
      <c r="P40" s="50" t="s">
        <v>473</v>
      </c>
      <c r="Q40" s="51" t="s">
        <v>535</v>
      </c>
      <c r="R40" s="51" t="s">
        <v>470</v>
      </c>
    </row>
    <row r="41" spans="2:23" ht="20.100000000000001" customHeight="1">
      <c r="B41" s="49" t="str">
        <f t="shared" si="0"/>
        <v/>
      </c>
      <c r="C41" s="49" t="str">
        <f t="shared" si="1"/>
        <v/>
      </c>
      <c r="D41" s="49" t="str">
        <f t="shared" si="2"/>
        <v/>
      </c>
      <c r="E41" s="50" t="s">
        <v>462</v>
      </c>
      <c r="F41" s="50" t="s">
        <v>463</v>
      </c>
      <c r="G41" s="50" t="s">
        <v>464</v>
      </c>
      <c r="H41" s="50" t="s">
        <v>504</v>
      </c>
      <c r="I41" s="50">
        <v>10</v>
      </c>
      <c r="J41" s="50"/>
      <c r="K41" s="50"/>
      <c r="L41" s="50" t="s">
        <v>536</v>
      </c>
      <c r="M41" s="50" t="s">
        <v>467</v>
      </c>
      <c r="N41" s="50">
        <v>0.56999999999999995</v>
      </c>
      <c r="O41" s="50">
        <v>1.5</v>
      </c>
      <c r="P41" s="50" t="s">
        <v>473</v>
      </c>
      <c r="Q41" s="51" t="s">
        <v>537</v>
      </c>
      <c r="R41" s="51" t="s">
        <v>470</v>
      </c>
    </row>
    <row r="42" spans="2:23" ht="20.100000000000001" customHeight="1">
      <c r="B42" s="49" t="str">
        <f t="shared" si="0"/>
        <v/>
      </c>
      <c r="C42" s="49" t="str">
        <f t="shared" si="1"/>
        <v/>
      </c>
      <c r="D42" s="49" t="str">
        <f t="shared" si="2"/>
        <v/>
      </c>
      <c r="E42" s="50" t="s">
        <v>462</v>
      </c>
      <c r="F42" s="50" t="s">
        <v>463</v>
      </c>
      <c r="G42" s="50" t="s">
        <v>488</v>
      </c>
      <c r="H42" s="50" t="s">
        <v>489</v>
      </c>
      <c r="I42" s="50">
        <v>10</v>
      </c>
      <c r="J42" s="50"/>
      <c r="K42" s="50"/>
      <c r="L42" s="50" t="s">
        <v>536</v>
      </c>
      <c r="M42" s="50" t="s">
        <v>467</v>
      </c>
      <c r="N42" s="50">
        <v>0.56999999999999995</v>
      </c>
      <c r="O42" s="50">
        <v>1.5</v>
      </c>
      <c r="P42" s="50" t="s">
        <v>473</v>
      </c>
      <c r="Q42" s="51" t="s">
        <v>538</v>
      </c>
      <c r="R42" s="51" t="s">
        <v>470</v>
      </c>
    </row>
    <row r="43" spans="2:23" ht="20.100000000000001" customHeight="1">
      <c r="B43" s="49" t="str">
        <f t="shared" si="0"/>
        <v/>
      </c>
      <c r="C43" s="49" t="str">
        <f t="shared" si="1"/>
        <v/>
      </c>
      <c r="D43" s="49" t="str">
        <f t="shared" si="2"/>
        <v/>
      </c>
      <c r="E43" s="50" t="s">
        <v>462</v>
      </c>
      <c r="F43" s="50" t="s">
        <v>463</v>
      </c>
      <c r="G43" s="50" t="s">
        <v>515</v>
      </c>
      <c r="H43" s="50" t="s">
        <v>516</v>
      </c>
      <c r="I43" s="50">
        <v>10</v>
      </c>
      <c r="J43" s="50"/>
      <c r="K43" s="50"/>
      <c r="L43" s="50" t="s">
        <v>466</v>
      </c>
      <c r="M43" s="50" t="s">
        <v>467</v>
      </c>
      <c r="N43" s="50">
        <v>0.56999999999999995</v>
      </c>
      <c r="O43" s="50">
        <v>1.5</v>
      </c>
      <c r="P43" s="50" t="s">
        <v>468</v>
      </c>
      <c r="Q43" s="51" t="s">
        <v>539</v>
      </c>
      <c r="R43" s="51" t="s">
        <v>470</v>
      </c>
    </row>
    <row r="44" spans="2:23" ht="20.100000000000001" customHeight="1">
      <c r="B44" s="49" t="str">
        <f t="shared" si="0"/>
        <v/>
      </c>
      <c r="C44" s="49" t="str">
        <f t="shared" si="1"/>
        <v/>
      </c>
      <c r="D44" s="49" t="str">
        <f t="shared" si="2"/>
        <v/>
      </c>
      <c r="E44" s="50" t="s">
        <v>462</v>
      </c>
      <c r="F44" s="50" t="s">
        <v>463</v>
      </c>
      <c r="G44" s="50" t="s">
        <v>491</v>
      </c>
      <c r="H44" s="50" t="s">
        <v>536</v>
      </c>
      <c r="I44" s="50">
        <v>10</v>
      </c>
      <c r="J44" s="50"/>
      <c r="K44" s="50"/>
      <c r="L44" s="50" t="s">
        <v>492</v>
      </c>
      <c r="M44" s="50" t="s">
        <v>467</v>
      </c>
      <c r="N44" s="50">
        <v>0.53</v>
      </c>
      <c r="O44" s="50">
        <v>1.5</v>
      </c>
      <c r="P44" s="50" t="s">
        <v>473</v>
      </c>
      <c r="Q44" s="51" t="s">
        <v>540</v>
      </c>
      <c r="R44" s="51" t="s">
        <v>470</v>
      </c>
    </row>
    <row r="45" spans="2:23" ht="20.100000000000001" customHeight="1">
      <c r="B45" s="49" t="str">
        <f t="shared" si="0"/>
        <v/>
      </c>
      <c r="C45" s="49" t="str">
        <f t="shared" si="1"/>
        <v/>
      </c>
      <c r="D45" s="49" t="str">
        <f t="shared" si="2"/>
        <v/>
      </c>
      <c r="E45" s="50" t="s">
        <v>462</v>
      </c>
      <c r="F45" s="50" t="s">
        <v>463</v>
      </c>
      <c r="G45" s="50" t="s">
        <v>496</v>
      </c>
      <c r="H45" s="50" t="s">
        <v>536</v>
      </c>
      <c r="I45" s="50">
        <v>10</v>
      </c>
      <c r="J45" s="50"/>
      <c r="K45" s="50"/>
      <c r="L45" s="50" t="s">
        <v>497</v>
      </c>
      <c r="M45" s="50" t="s">
        <v>467</v>
      </c>
      <c r="N45" s="50">
        <v>0.53</v>
      </c>
      <c r="O45" s="50">
        <v>1.5</v>
      </c>
      <c r="P45" s="50" t="s">
        <v>473</v>
      </c>
      <c r="Q45" s="51" t="s">
        <v>541</v>
      </c>
      <c r="R45" s="51" t="s">
        <v>470</v>
      </c>
    </row>
    <row r="46" spans="2:23" ht="20.100000000000001" customHeight="1">
      <c r="B46" s="49" t="str">
        <f t="shared" si="0"/>
        <v/>
      </c>
      <c r="C46" s="49" t="str">
        <f t="shared" si="1"/>
        <v/>
      </c>
      <c r="D46" s="49" t="str">
        <f t="shared" si="2"/>
        <v/>
      </c>
      <c r="E46" s="50" t="s">
        <v>462</v>
      </c>
      <c r="F46" s="50" t="s">
        <v>463</v>
      </c>
      <c r="G46" s="50" t="s">
        <v>464</v>
      </c>
      <c r="H46" s="50" t="s">
        <v>536</v>
      </c>
      <c r="I46" s="50">
        <v>10</v>
      </c>
      <c r="J46" s="50"/>
      <c r="K46" s="50"/>
      <c r="L46" s="50" t="s">
        <v>504</v>
      </c>
      <c r="M46" s="50" t="s">
        <v>467</v>
      </c>
      <c r="N46" s="50">
        <v>0.53</v>
      </c>
      <c r="O46" s="50">
        <v>1.5</v>
      </c>
      <c r="P46" s="50" t="s">
        <v>473</v>
      </c>
      <c r="Q46" s="51" t="s">
        <v>542</v>
      </c>
      <c r="R46" s="51" t="s">
        <v>470</v>
      </c>
    </row>
    <row r="47" spans="2:23" ht="20.100000000000001" customHeight="1">
      <c r="B47" s="49" t="str">
        <f t="shared" si="0"/>
        <v/>
      </c>
      <c r="C47" s="49" t="str">
        <f t="shared" si="1"/>
        <v/>
      </c>
      <c r="D47" s="49" t="str">
        <f t="shared" si="2"/>
        <v/>
      </c>
      <c r="E47" s="50" t="s">
        <v>462</v>
      </c>
      <c r="F47" s="50" t="s">
        <v>463</v>
      </c>
      <c r="G47" s="50" t="s">
        <v>488</v>
      </c>
      <c r="H47" s="50" t="s">
        <v>536</v>
      </c>
      <c r="I47" s="50">
        <v>10</v>
      </c>
      <c r="J47" s="50"/>
      <c r="K47" s="50"/>
      <c r="L47" s="50" t="s">
        <v>489</v>
      </c>
      <c r="M47" s="50" t="s">
        <v>467</v>
      </c>
      <c r="N47" s="50">
        <v>0.53</v>
      </c>
      <c r="O47" s="50">
        <v>1.5</v>
      </c>
      <c r="P47" s="50" t="s">
        <v>473</v>
      </c>
      <c r="Q47" s="51" t="s">
        <v>543</v>
      </c>
      <c r="R47" s="51" t="s">
        <v>470</v>
      </c>
    </row>
    <row r="48" spans="2:23" ht="20.100000000000001" customHeight="1">
      <c r="B48" s="49" t="str">
        <f t="shared" si="0"/>
        <v/>
      </c>
      <c r="C48" s="49" t="str">
        <f t="shared" si="1"/>
        <v/>
      </c>
      <c r="D48" s="49" t="str">
        <f t="shared" si="2"/>
        <v/>
      </c>
      <c r="E48" s="50" t="s">
        <v>462</v>
      </c>
      <c r="F48" s="50" t="s">
        <v>463</v>
      </c>
      <c r="G48" s="50" t="s">
        <v>515</v>
      </c>
      <c r="H48" s="50" t="s">
        <v>466</v>
      </c>
      <c r="I48" s="50">
        <v>10</v>
      </c>
      <c r="J48" s="50"/>
      <c r="K48" s="50"/>
      <c r="L48" s="50" t="s">
        <v>516</v>
      </c>
      <c r="M48" s="50" t="s">
        <v>467</v>
      </c>
      <c r="N48" s="50">
        <v>0.54</v>
      </c>
      <c r="O48" s="50">
        <v>1.5</v>
      </c>
      <c r="P48" s="50" t="s">
        <v>473</v>
      </c>
      <c r="Q48" s="51" t="s">
        <v>544</v>
      </c>
      <c r="R48" s="51" t="s">
        <v>470</v>
      </c>
    </row>
    <row r="49" spans="2:18" ht="20.100000000000001" customHeight="1">
      <c r="B49" s="49" t="str">
        <f t="shared" si="0"/>
        <v/>
      </c>
      <c r="C49" s="49" t="str">
        <f t="shared" si="1"/>
        <v/>
      </c>
      <c r="D49" s="49" t="str">
        <f t="shared" si="2"/>
        <v/>
      </c>
      <c r="E49" s="50" t="s">
        <v>462</v>
      </c>
      <c r="F49" s="50" t="s">
        <v>486</v>
      </c>
      <c r="G49" s="50" t="s">
        <v>464</v>
      </c>
      <c r="H49" s="50" t="s">
        <v>504</v>
      </c>
      <c r="I49" s="50">
        <v>10</v>
      </c>
      <c r="J49" s="50"/>
      <c r="K49" s="50"/>
      <c r="L49" s="50" t="s">
        <v>545</v>
      </c>
      <c r="M49" s="50" t="s">
        <v>467</v>
      </c>
      <c r="N49" s="50">
        <v>0.42</v>
      </c>
      <c r="O49" s="50">
        <v>1.5</v>
      </c>
      <c r="P49" s="50" t="s">
        <v>473</v>
      </c>
      <c r="Q49" s="51" t="s">
        <v>546</v>
      </c>
      <c r="R49" s="51" t="s">
        <v>470</v>
      </c>
    </row>
    <row r="50" spans="2:18" ht="20.100000000000001" customHeight="1">
      <c r="B50" s="49" t="str">
        <f t="shared" si="0"/>
        <v/>
      </c>
      <c r="C50" s="49" t="str">
        <f t="shared" si="1"/>
        <v/>
      </c>
      <c r="D50" s="49" t="str">
        <f t="shared" si="2"/>
        <v/>
      </c>
      <c r="E50" s="50" t="s">
        <v>462</v>
      </c>
      <c r="F50" s="50" t="s">
        <v>486</v>
      </c>
      <c r="G50" s="50" t="s">
        <v>488</v>
      </c>
      <c r="H50" s="50" t="s">
        <v>489</v>
      </c>
      <c r="I50" s="50">
        <v>10</v>
      </c>
      <c r="J50" s="50"/>
      <c r="K50" s="50"/>
      <c r="L50" s="50" t="s">
        <v>545</v>
      </c>
      <c r="M50" s="50" t="s">
        <v>467</v>
      </c>
      <c r="N50" s="50">
        <v>0.42</v>
      </c>
      <c r="O50" s="50">
        <v>1.5</v>
      </c>
      <c r="P50" s="50" t="s">
        <v>473</v>
      </c>
      <c r="Q50" s="51" t="s">
        <v>547</v>
      </c>
      <c r="R50" s="51" t="s">
        <v>470</v>
      </c>
    </row>
    <row r="51" spans="2:18" ht="20.100000000000001" customHeight="1">
      <c r="B51" s="49" t="str">
        <f t="shared" si="0"/>
        <v/>
      </c>
      <c r="C51" s="49" t="str">
        <f t="shared" si="1"/>
        <v/>
      </c>
      <c r="D51" s="49" t="str">
        <f t="shared" si="2"/>
        <v/>
      </c>
      <c r="E51" s="50" t="s">
        <v>462</v>
      </c>
      <c r="F51" s="50" t="s">
        <v>486</v>
      </c>
      <c r="G51" s="50" t="s">
        <v>515</v>
      </c>
      <c r="H51" s="50" t="s">
        <v>516</v>
      </c>
      <c r="I51" s="50">
        <v>10</v>
      </c>
      <c r="J51" s="50"/>
      <c r="K51" s="50"/>
      <c r="L51" s="50" t="s">
        <v>483</v>
      </c>
      <c r="M51" s="50" t="s">
        <v>467</v>
      </c>
      <c r="N51" s="50">
        <v>0.42</v>
      </c>
      <c r="O51" s="50">
        <v>1.5</v>
      </c>
      <c r="P51" s="50" t="s">
        <v>468</v>
      </c>
      <c r="Q51" s="51" t="s">
        <v>548</v>
      </c>
      <c r="R51" s="51" t="s">
        <v>470</v>
      </c>
    </row>
    <row r="52" spans="2:18" ht="20.100000000000001" customHeight="1">
      <c r="B52" s="49" t="str">
        <f t="shared" si="0"/>
        <v/>
      </c>
      <c r="C52" s="49" t="str">
        <f t="shared" si="1"/>
        <v/>
      </c>
      <c r="D52" s="49" t="str">
        <f t="shared" si="2"/>
        <v/>
      </c>
      <c r="E52" s="50" t="s">
        <v>462</v>
      </c>
      <c r="F52" s="50" t="s">
        <v>486</v>
      </c>
      <c r="G52" s="50" t="s">
        <v>491</v>
      </c>
      <c r="H52" s="50" t="s">
        <v>545</v>
      </c>
      <c r="I52" s="50">
        <v>10</v>
      </c>
      <c r="J52" s="50"/>
      <c r="K52" s="50"/>
      <c r="L52" s="50" t="s">
        <v>492</v>
      </c>
      <c r="M52" s="50" t="s">
        <v>467</v>
      </c>
      <c r="N52" s="50">
        <v>0.37</v>
      </c>
      <c r="O52" s="50">
        <v>1.5</v>
      </c>
      <c r="P52" s="50" t="s">
        <v>473</v>
      </c>
      <c r="Q52" s="51" t="s">
        <v>549</v>
      </c>
      <c r="R52" s="51" t="s">
        <v>470</v>
      </c>
    </row>
    <row r="53" spans="2:18" ht="20.100000000000001" customHeight="1">
      <c r="B53" s="49" t="str">
        <f t="shared" si="0"/>
        <v/>
      </c>
      <c r="C53" s="49" t="str">
        <f t="shared" si="1"/>
        <v/>
      </c>
      <c r="D53" s="49" t="str">
        <f t="shared" si="2"/>
        <v/>
      </c>
      <c r="E53" s="50" t="s">
        <v>462</v>
      </c>
      <c r="F53" s="50" t="s">
        <v>486</v>
      </c>
      <c r="G53" s="50" t="s">
        <v>496</v>
      </c>
      <c r="H53" s="50" t="s">
        <v>545</v>
      </c>
      <c r="I53" s="50">
        <v>10</v>
      </c>
      <c r="J53" s="50"/>
      <c r="K53" s="50"/>
      <c r="L53" s="50" t="s">
        <v>497</v>
      </c>
      <c r="M53" s="50" t="s">
        <v>467</v>
      </c>
      <c r="N53" s="50">
        <v>0.37</v>
      </c>
      <c r="O53" s="50">
        <v>1.5</v>
      </c>
      <c r="P53" s="50" t="s">
        <v>473</v>
      </c>
      <c r="Q53" s="51" t="s">
        <v>550</v>
      </c>
      <c r="R53" s="51" t="s">
        <v>470</v>
      </c>
    </row>
    <row r="54" spans="2:18" ht="20.100000000000001" customHeight="1">
      <c r="B54" s="49" t="str">
        <f t="shared" si="0"/>
        <v/>
      </c>
      <c r="C54" s="49" t="str">
        <f t="shared" si="1"/>
        <v/>
      </c>
      <c r="D54" s="49" t="str">
        <f t="shared" si="2"/>
        <v/>
      </c>
      <c r="E54" s="50" t="s">
        <v>462</v>
      </c>
      <c r="F54" s="50" t="s">
        <v>486</v>
      </c>
      <c r="G54" s="50" t="s">
        <v>464</v>
      </c>
      <c r="H54" s="50" t="s">
        <v>545</v>
      </c>
      <c r="I54" s="50">
        <v>10</v>
      </c>
      <c r="J54" s="50"/>
      <c r="K54" s="50"/>
      <c r="L54" s="50" t="s">
        <v>504</v>
      </c>
      <c r="M54" s="50" t="s">
        <v>467</v>
      </c>
      <c r="N54" s="50">
        <v>0.37</v>
      </c>
      <c r="O54" s="50">
        <v>1.5</v>
      </c>
      <c r="P54" s="50" t="s">
        <v>473</v>
      </c>
      <c r="Q54" s="51" t="s">
        <v>551</v>
      </c>
      <c r="R54" s="51" t="s">
        <v>470</v>
      </c>
    </row>
    <row r="55" spans="2:18" ht="20.100000000000001" customHeight="1">
      <c r="B55" s="49" t="str">
        <f t="shared" si="0"/>
        <v/>
      </c>
      <c r="C55" s="49" t="str">
        <f t="shared" si="1"/>
        <v/>
      </c>
      <c r="D55" s="49" t="str">
        <f t="shared" si="2"/>
        <v/>
      </c>
      <c r="E55" s="50" t="s">
        <v>462</v>
      </c>
      <c r="F55" s="50" t="s">
        <v>486</v>
      </c>
      <c r="G55" s="50" t="s">
        <v>488</v>
      </c>
      <c r="H55" s="50" t="s">
        <v>545</v>
      </c>
      <c r="I55" s="50">
        <v>10</v>
      </c>
      <c r="J55" s="50"/>
      <c r="K55" s="50"/>
      <c r="L55" s="50" t="s">
        <v>489</v>
      </c>
      <c r="M55" s="50" t="s">
        <v>467</v>
      </c>
      <c r="N55" s="50">
        <v>0.37</v>
      </c>
      <c r="O55" s="50">
        <v>1.5</v>
      </c>
      <c r="P55" s="50" t="s">
        <v>473</v>
      </c>
      <c r="Q55" s="51" t="s">
        <v>552</v>
      </c>
      <c r="R55" s="51" t="s">
        <v>470</v>
      </c>
    </row>
    <row r="56" spans="2:18" ht="20.100000000000001" customHeight="1">
      <c r="B56" s="49" t="str">
        <f t="shared" si="0"/>
        <v/>
      </c>
      <c r="C56" s="49" t="str">
        <f t="shared" si="1"/>
        <v/>
      </c>
      <c r="D56" s="49" t="str">
        <f t="shared" si="2"/>
        <v/>
      </c>
      <c r="E56" s="50" t="s">
        <v>462</v>
      </c>
      <c r="F56" s="50" t="s">
        <v>486</v>
      </c>
      <c r="G56" s="50" t="s">
        <v>515</v>
      </c>
      <c r="H56" s="50" t="s">
        <v>483</v>
      </c>
      <c r="I56" s="50">
        <v>10</v>
      </c>
      <c r="J56" s="50"/>
      <c r="K56" s="50"/>
      <c r="L56" s="50" t="s">
        <v>516</v>
      </c>
      <c r="M56" s="50" t="s">
        <v>467</v>
      </c>
      <c r="N56" s="50">
        <v>0.37</v>
      </c>
      <c r="O56" s="50">
        <v>1.5</v>
      </c>
      <c r="P56" s="50" t="s">
        <v>473</v>
      </c>
      <c r="Q56" s="51" t="s">
        <v>553</v>
      </c>
      <c r="R56" s="51" t="s">
        <v>470</v>
      </c>
    </row>
    <row r="57" spans="2:18" ht="20.100000000000001" customHeight="1">
      <c r="B57" s="49" t="str">
        <f t="shared" si="0"/>
        <v/>
      </c>
      <c r="C57" s="49" t="str">
        <f t="shared" si="1"/>
        <v/>
      </c>
      <c r="D57" s="49" t="str">
        <f t="shared" si="2"/>
        <v/>
      </c>
      <c r="E57" s="50" t="s">
        <v>462</v>
      </c>
      <c r="F57" s="50" t="s">
        <v>476</v>
      </c>
      <c r="G57" s="50" t="s">
        <v>464</v>
      </c>
      <c r="H57" s="50" t="s">
        <v>465</v>
      </c>
      <c r="I57" s="50">
        <v>12</v>
      </c>
      <c r="J57" s="50"/>
      <c r="K57" s="50"/>
      <c r="L57" s="50" t="s">
        <v>477</v>
      </c>
      <c r="M57" s="50" t="s">
        <v>554</v>
      </c>
      <c r="N57" s="50">
        <v>0.46</v>
      </c>
      <c r="O57" s="50">
        <v>1.6</v>
      </c>
      <c r="P57" s="50" t="s">
        <v>473</v>
      </c>
      <c r="Q57" s="51" t="s">
        <v>555</v>
      </c>
      <c r="R57" s="51" t="s">
        <v>470</v>
      </c>
    </row>
    <row r="58" spans="2:18" ht="20.100000000000001" customHeight="1">
      <c r="B58" s="49" t="str">
        <f t="shared" si="0"/>
        <v/>
      </c>
      <c r="C58" s="49" t="str">
        <f t="shared" si="1"/>
        <v/>
      </c>
      <c r="D58" s="49" t="str">
        <f t="shared" si="2"/>
        <v/>
      </c>
      <c r="E58" s="50" t="s">
        <v>462</v>
      </c>
      <c r="F58" s="50" t="s">
        <v>480</v>
      </c>
      <c r="G58" s="50" t="s">
        <v>464</v>
      </c>
      <c r="H58" s="50" t="s">
        <v>477</v>
      </c>
      <c r="I58" s="50">
        <v>12</v>
      </c>
      <c r="J58" s="50"/>
      <c r="K58" s="50"/>
      <c r="L58" s="50" t="s">
        <v>465</v>
      </c>
      <c r="M58" s="50" t="s">
        <v>554</v>
      </c>
      <c r="N58" s="50">
        <v>0.39</v>
      </c>
      <c r="O58" s="50">
        <v>1.6</v>
      </c>
      <c r="P58" s="50" t="s">
        <v>556</v>
      </c>
      <c r="Q58" s="51" t="s">
        <v>557</v>
      </c>
      <c r="R58" s="51" t="s">
        <v>470</v>
      </c>
    </row>
    <row r="59" spans="2:18" ht="20.100000000000001" customHeight="1">
      <c r="B59" s="49" t="str">
        <f t="shared" si="0"/>
        <v/>
      </c>
      <c r="C59" s="49" t="str">
        <f t="shared" si="1"/>
        <v/>
      </c>
      <c r="D59" s="49" t="str">
        <f t="shared" si="2"/>
        <v/>
      </c>
      <c r="E59" s="50" t="s">
        <v>462</v>
      </c>
      <c r="F59" s="50" t="s">
        <v>463</v>
      </c>
      <c r="G59" s="50" t="s">
        <v>488</v>
      </c>
      <c r="H59" s="50" t="s">
        <v>489</v>
      </c>
      <c r="I59" s="50">
        <v>9</v>
      </c>
      <c r="J59" s="50"/>
      <c r="K59" s="50"/>
      <c r="L59" s="50" t="s">
        <v>558</v>
      </c>
      <c r="M59" s="50" t="s">
        <v>467</v>
      </c>
      <c r="N59" s="50">
        <v>0.56999999999999995</v>
      </c>
      <c r="O59" s="50">
        <v>1.6</v>
      </c>
      <c r="P59" s="50" t="s">
        <v>473</v>
      </c>
      <c r="Q59" s="51" t="s">
        <v>559</v>
      </c>
      <c r="R59" s="51" t="s">
        <v>470</v>
      </c>
    </row>
    <row r="60" spans="2:18" ht="20.100000000000001" customHeight="1">
      <c r="B60" s="49" t="str">
        <f t="shared" si="0"/>
        <v/>
      </c>
      <c r="C60" s="49" t="str">
        <f t="shared" si="1"/>
        <v/>
      </c>
      <c r="D60" s="49" t="str">
        <f t="shared" si="2"/>
        <v/>
      </c>
      <c r="E60" s="50" t="s">
        <v>462</v>
      </c>
      <c r="F60" s="50" t="s">
        <v>463</v>
      </c>
      <c r="G60" s="50" t="s">
        <v>515</v>
      </c>
      <c r="H60" s="50" t="s">
        <v>516</v>
      </c>
      <c r="I60" s="50">
        <v>9</v>
      </c>
      <c r="J60" s="50"/>
      <c r="K60" s="50"/>
      <c r="L60" s="50" t="s">
        <v>536</v>
      </c>
      <c r="M60" s="50" t="s">
        <v>467</v>
      </c>
      <c r="N60" s="50">
        <v>0.56999999999999995</v>
      </c>
      <c r="O60" s="50">
        <v>1.6</v>
      </c>
      <c r="P60" s="50" t="s">
        <v>473</v>
      </c>
      <c r="Q60" s="51" t="s">
        <v>560</v>
      </c>
      <c r="R60" s="51" t="s">
        <v>470</v>
      </c>
    </row>
    <row r="61" spans="2:18" ht="20.100000000000001" customHeight="1">
      <c r="B61" s="49" t="str">
        <f t="shared" si="0"/>
        <v/>
      </c>
      <c r="C61" s="49" t="str">
        <f t="shared" si="1"/>
        <v/>
      </c>
      <c r="D61" s="49" t="str">
        <f t="shared" si="2"/>
        <v/>
      </c>
      <c r="E61" s="50" t="s">
        <v>462</v>
      </c>
      <c r="F61" s="50" t="s">
        <v>463</v>
      </c>
      <c r="G61" s="50" t="s">
        <v>491</v>
      </c>
      <c r="H61" s="50" t="s">
        <v>558</v>
      </c>
      <c r="I61" s="50">
        <v>9</v>
      </c>
      <c r="J61" s="50"/>
      <c r="K61" s="50"/>
      <c r="L61" s="50" t="s">
        <v>492</v>
      </c>
      <c r="M61" s="50" t="s">
        <v>467</v>
      </c>
      <c r="N61" s="50">
        <v>0.53</v>
      </c>
      <c r="O61" s="50">
        <v>1.6</v>
      </c>
      <c r="P61" s="50" t="s">
        <v>473</v>
      </c>
      <c r="Q61" s="51" t="s">
        <v>561</v>
      </c>
      <c r="R61" s="51" t="s">
        <v>470</v>
      </c>
    </row>
    <row r="62" spans="2:18" ht="20.100000000000001" customHeight="1">
      <c r="B62" s="49" t="str">
        <f t="shared" si="0"/>
        <v/>
      </c>
      <c r="C62" s="49" t="str">
        <f t="shared" si="1"/>
        <v/>
      </c>
      <c r="D62" s="49" t="str">
        <f t="shared" si="2"/>
        <v/>
      </c>
      <c r="E62" s="50" t="s">
        <v>462</v>
      </c>
      <c r="F62" s="50" t="s">
        <v>463</v>
      </c>
      <c r="G62" s="50" t="s">
        <v>496</v>
      </c>
      <c r="H62" s="50" t="s">
        <v>558</v>
      </c>
      <c r="I62" s="50">
        <v>9</v>
      </c>
      <c r="J62" s="50"/>
      <c r="K62" s="50"/>
      <c r="L62" s="50" t="s">
        <v>497</v>
      </c>
      <c r="M62" s="50" t="s">
        <v>467</v>
      </c>
      <c r="N62" s="50">
        <v>0.53</v>
      </c>
      <c r="O62" s="50">
        <v>1.6</v>
      </c>
      <c r="P62" s="50" t="s">
        <v>473</v>
      </c>
      <c r="Q62" s="51" t="s">
        <v>562</v>
      </c>
      <c r="R62" s="51" t="s">
        <v>470</v>
      </c>
    </row>
    <row r="63" spans="2:18" ht="20.100000000000001" customHeight="1">
      <c r="B63" s="49" t="str">
        <f t="shared" si="0"/>
        <v/>
      </c>
      <c r="C63" s="49" t="str">
        <f t="shared" si="1"/>
        <v/>
      </c>
      <c r="D63" s="49" t="str">
        <f t="shared" si="2"/>
        <v/>
      </c>
      <c r="E63" s="50" t="s">
        <v>462</v>
      </c>
      <c r="F63" s="50" t="s">
        <v>463</v>
      </c>
      <c r="G63" s="50" t="s">
        <v>488</v>
      </c>
      <c r="H63" s="50" t="s">
        <v>558</v>
      </c>
      <c r="I63" s="50">
        <v>9</v>
      </c>
      <c r="J63" s="50"/>
      <c r="K63" s="50"/>
      <c r="L63" s="50" t="s">
        <v>489</v>
      </c>
      <c r="M63" s="50" t="s">
        <v>467</v>
      </c>
      <c r="N63" s="50">
        <v>0.53</v>
      </c>
      <c r="O63" s="50">
        <v>1.6</v>
      </c>
      <c r="P63" s="50" t="s">
        <v>473</v>
      </c>
      <c r="Q63" s="51" t="s">
        <v>563</v>
      </c>
      <c r="R63" s="51" t="s">
        <v>470</v>
      </c>
    </row>
    <row r="64" spans="2:18" ht="20.100000000000001" customHeight="1">
      <c r="B64" s="49" t="str">
        <f t="shared" si="0"/>
        <v/>
      </c>
      <c r="C64" s="49" t="str">
        <f t="shared" si="1"/>
        <v/>
      </c>
      <c r="D64" s="49" t="str">
        <f t="shared" si="2"/>
        <v/>
      </c>
      <c r="E64" s="50" t="s">
        <v>462</v>
      </c>
      <c r="F64" s="50" t="s">
        <v>463</v>
      </c>
      <c r="G64" s="50" t="s">
        <v>515</v>
      </c>
      <c r="H64" s="50" t="s">
        <v>536</v>
      </c>
      <c r="I64" s="50">
        <v>9</v>
      </c>
      <c r="J64" s="50"/>
      <c r="K64" s="50"/>
      <c r="L64" s="50" t="s">
        <v>516</v>
      </c>
      <c r="M64" s="50" t="s">
        <v>467</v>
      </c>
      <c r="N64" s="50">
        <v>0.53</v>
      </c>
      <c r="O64" s="50">
        <v>1.6</v>
      </c>
      <c r="P64" s="50" t="s">
        <v>473</v>
      </c>
      <c r="Q64" s="51" t="s">
        <v>564</v>
      </c>
      <c r="R64" s="51" t="s">
        <v>470</v>
      </c>
    </row>
    <row r="65" spans="2:18" ht="20.100000000000001" customHeight="1">
      <c r="B65" s="49" t="str">
        <f t="shared" si="0"/>
        <v/>
      </c>
      <c r="C65" s="49" t="str">
        <f t="shared" si="1"/>
        <v/>
      </c>
      <c r="D65" s="49" t="str">
        <f t="shared" si="2"/>
        <v/>
      </c>
      <c r="E65" s="50" t="s">
        <v>462</v>
      </c>
      <c r="F65" s="50" t="s">
        <v>476</v>
      </c>
      <c r="G65" s="50" t="s">
        <v>488</v>
      </c>
      <c r="H65" s="50" t="s">
        <v>489</v>
      </c>
      <c r="I65" s="50">
        <v>9</v>
      </c>
      <c r="J65" s="50"/>
      <c r="K65" s="50"/>
      <c r="L65" s="50" t="s">
        <v>565</v>
      </c>
      <c r="M65" s="50" t="s">
        <v>467</v>
      </c>
      <c r="N65" s="50">
        <v>0.45</v>
      </c>
      <c r="O65" s="50">
        <v>1.6</v>
      </c>
      <c r="P65" s="50" t="s">
        <v>473</v>
      </c>
      <c r="Q65" s="51" t="s">
        <v>566</v>
      </c>
      <c r="R65" s="51" t="s">
        <v>470</v>
      </c>
    </row>
    <row r="66" spans="2:18" ht="20.100000000000001" customHeight="1">
      <c r="B66" s="49" t="str">
        <f t="shared" si="0"/>
        <v/>
      </c>
      <c r="C66" s="49" t="str">
        <f t="shared" si="1"/>
        <v/>
      </c>
      <c r="D66" s="49" t="str">
        <f t="shared" si="2"/>
        <v/>
      </c>
      <c r="E66" s="50" t="s">
        <v>462</v>
      </c>
      <c r="F66" s="50" t="s">
        <v>476</v>
      </c>
      <c r="G66" s="50" t="s">
        <v>515</v>
      </c>
      <c r="H66" s="50" t="s">
        <v>516</v>
      </c>
      <c r="I66" s="50">
        <v>9</v>
      </c>
      <c r="J66" s="50"/>
      <c r="K66" s="50"/>
      <c r="L66" s="50" t="s">
        <v>505</v>
      </c>
      <c r="M66" s="50" t="s">
        <v>467</v>
      </c>
      <c r="N66" s="50">
        <v>0.45</v>
      </c>
      <c r="O66" s="50">
        <v>1.6</v>
      </c>
      <c r="P66" s="50" t="s">
        <v>473</v>
      </c>
      <c r="Q66" s="51" t="s">
        <v>567</v>
      </c>
      <c r="R66" s="51" t="s">
        <v>470</v>
      </c>
    </row>
    <row r="67" spans="2:18" ht="20.100000000000001" customHeight="1">
      <c r="B67" s="49" t="str">
        <f t="shared" si="0"/>
        <v/>
      </c>
      <c r="C67" s="49" t="str">
        <f t="shared" si="1"/>
        <v/>
      </c>
      <c r="D67" s="49" t="str">
        <f t="shared" si="2"/>
        <v/>
      </c>
      <c r="E67" s="50" t="s">
        <v>462</v>
      </c>
      <c r="F67" s="50" t="s">
        <v>480</v>
      </c>
      <c r="G67" s="50" t="s">
        <v>488</v>
      </c>
      <c r="H67" s="50" t="s">
        <v>565</v>
      </c>
      <c r="I67" s="50">
        <v>9</v>
      </c>
      <c r="J67" s="50"/>
      <c r="K67" s="50"/>
      <c r="L67" s="50" t="s">
        <v>489</v>
      </c>
      <c r="M67" s="50" t="s">
        <v>467</v>
      </c>
      <c r="N67" s="50">
        <v>0.38</v>
      </c>
      <c r="O67" s="50">
        <v>1.6</v>
      </c>
      <c r="P67" s="50" t="s">
        <v>473</v>
      </c>
      <c r="Q67" s="51" t="s">
        <v>568</v>
      </c>
      <c r="R67" s="51" t="s">
        <v>470</v>
      </c>
    </row>
    <row r="68" spans="2:18" ht="20.100000000000001" customHeight="1">
      <c r="B68" s="49" t="str">
        <f t="shared" si="0"/>
        <v/>
      </c>
      <c r="C68" s="49" t="str">
        <f t="shared" si="1"/>
        <v/>
      </c>
      <c r="D68" s="49" t="str">
        <f t="shared" si="2"/>
        <v/>
      </c>
      <c r="E68" s="50" t="s">
        <v>462</v>
      </c>
      <c r="F68" s="50" t="s">
        <v>480</v>
      </c>
      <c r="G68" s="50" t="s">
        <v>515</v>
      </c>
      <c r="H68" s="50" t="s">
        <v>505</v>
      </c>
      <c r="I68" s="50">
        <v>9</v>
      </c>
      <c r="J68" s="50"/>
      <c r="K68" s="50"/>
      <c r="L68" s="50" t="s">
        <v>516</v>
      </c>
      <c r="M68" s="50" t="s">
        <v>467</v>
      </c>
      <c r="N68" s="50">
        <v>0.38</v>
      </c>
      <c r="O68" s="50">
        <v>1.6</v>
      </c>
      <c r="P68" s="50" t="s">
        <v>473</v>
      </c>
      <c r="Q68" s="51" t="s">
        <v>569</v>
      </c>
      <c r="R68" s="51" t="s">
        <v>470</v>
      </c>
    </row>
    <row r="69" spans="2:18" ht="20.100000000000001" customHeight="1">
      <c r="B69" s="49" t="str">
        <f t="shared" si="0"/>
        <v/>
      </c>
      <c r="C69" s="49" t="str">
        <f t="shared" si="1"/>
        <v/>
      </c>
      <c r="D69" s="49" t="str">
        <f t="shared" si="2"/>
        <v/>
      </c>
      <c r="E69" s="50" t="s">
        <v>462</v>
      </c>
      <c r="F69" s="50" t="s">
        <v>480</v>
      </c>
      <c r="G69" s="50" t="s">
        <v>491</v>
      </c>
      <c r="H69" s="50" t="s">
        <v>565</v>
      </c>
      <c r="I69" s="50">
        <v>9</v>
      </c>
      <c r="J69" s="50"/>
      <c r="K69" s="50"/>
      <c r="L69" s="50" t="s">
        <v>492</v>
      </c>
      <c r="M69" s="50" t="s">
        <v>467</v>
      </c>
      <c r="N69" s="50">
        <v>0.38</v>
      </c>
      <c r="O69" s="50">
        <v>1.6</v>
      </c>
      <c r="P69" s="50" t="s">
        <v>473</v>
      </c>
      <c r="Q69" s="51" t="s">
        <v>570</v>
      </c>
      <c r="R69" s="51" t="s">
        <v>470</v>
      </c>
    </row>
    <row r="70" spans="2:18" ht="20.100000000000001" customHeight="1">
      <c r="B70" s="49" t="str">
        <f t="shared" si="0"/>
        <v/>
      </c>
      <c r="C70" s="49" t="str">
        <f t="shared" si="1"/>
        <v/>
      </c>
      <c r="D70" s="49" t="str">
        <f t="shared" si="2"/>
        <v/>
      </c>
      <c r="E70" s="50" t="s">
        <v>462</v>
      </c>
      <c r="F70" s="50" t="s">
        <v>480</v>
      </c>
      <c r="G70" s="50" t="s">
        <v>496</v>
      </c>
      <c r="H70" s="50" t="s">
        <v>565</v>
      </c>
      <c r="I70" s="50">
        <v>9</v>
      </c>
      <c r="J70" s="50"/>
      <c r="K70" s="50"/>
      <c r="L70" s="50" t="s">
        <v>497</v>
      </c>
      <c r="M70" s="50" t="s">
        <v>467</v>
      </c>
      <c r="N70" s="50">
        <v>0.38</v>
      </c>
      <c r="O70" s="50">
        <v>1.6</v>
      </c>
      <c r="P70" s="50" t="s">
        <v>473</v>
      </c>
      <c r="Q70" s="51" t="s">
        <v>571</v>
      </c>
      <c r="R70" s="51" t="s">
        <v>470</v>
      </c>
    </row>
    <row r="71" spans="2:18" ht="20.100000000000001" customHeight="1">
      <c r="B71" s="49" t="str">
        <f t="shared" si="0"/>
        <v/>
      </c>
      <c r="C71" s="49" t="str">
        <f t="shared" si="1"/>
        <v/>
      </c>
      <c r="D71" s="49" t="str">
        <f t="shared" si="2"/>
        <v/>
      </c>
      <c r="E71" s="50" t="s">
        <v>462</v>
      </c>
      <c r="F71" s="50" t="s">
        <v>486</v>
      </c>
      <c r="G71" s="50" t="s">
        <v>515</v>
      </c>
      <c r="H71" s="50" t="s">
        <v>516</v>
      </c>
      <c r="I71" s="50">
        <v>9</v>
      </c>
      <c r="J71" s="50"/>
      <c r="K71" s="50"/>
      <c r="L71" s="50" t="s">
        <v>545</v>
      </c>
      <c r="M71" s="50" t="s">
        <v>467</v>
      </c>
      <c r="N71" s="50">
        <v>0.42</v>
      </c>
      <c r="O71" s="50">
        <v>1.6</v>
      </c>
      <c r="P71" s="50" t="s">
        <v>473</v>
      </c>
      <c r="Q71" s="51" t="s">
        <v>572</v>
      </c>
      <c r="R71" s="51" t="s">
        <v>470</v>
      </c>
    </row>
    <row r="72" spans="2:18" ht="20.100000000000001" customHeight="1">
      <c r="B72" s="49" t="str">
        <f t="shared" si="0"/>
        <v/>
      </c>
      <c r="C72" s="49" t="str">
        <f t="shared" si="1"/>
        <v/>
      </c>
      <c r="D72" s="49" t="str">
        <f t="shared" si="2"/>
        <v/>
      </c>
      <c r="E72" s="50" t="s">
        <v>462</v>
      </c>
      <c r="F72" s="50" t="s">
        <v>486</v>
      </c>
      <c r="G72" s="50" t="s">
        <v>515</v>
      </c>
      <c r="H72" s="50" t="s">
        <v>545</v>
      </c>
      <c r="I72" s="50">
        <v>9</v>
      </c>
      <c r="J72" s="50"/>
      <c r="K72" s="50"/>
      <c r="L72" s="50" t="s">
        <v>516</v>
      </c>
      <c r="M72" s="50" t="s">
        <v>467</v>
      </c>
      <c r="N72" s="50">
        <v>0.37</v>
      </c>
      <c r="O72" s="50">
        <v>1.6</v>
      </c>
      <c r="P72" s="50" t="s">
        <v>473</v>
      </c>
      <c r="Q72" s="51" t="s">
        <v>573</v>
      </c>
      <c r="R72" s="51" t="s">
        <v>470</v>
      </c>
    </row>
    <row r="73" spans="2:18" ht="20.100000000000001" customHeight="1">
      <c r="B73" s="49" t="str">
        <f t="shared" si="0"/>
        <v/>
      </c>
      <c r="C73" s="49" t="str">
        <f t="shared" si="1"/>
        <v/>
      </c>
      <c r="D73" s="49" t="str">
        <f t="shared" si="2"/>
        <v/>
      </c>
      <c r="E73" s="50" t="s">
        <v>462</v>
      </c>
      <c r="F73" s="50" t="s">
        <v>463</v>
      </c>
      <c r="G73" s="50" t="s">
        <v>464</v>
      </c>
      <c r="H73" s="50" t="s">
        <v>465</v>
      </c>
      <c r="I73" s="50">
        <v>12</v>
      </c>
      <c r="J73" s="50"/>
      <c r="K73" s="50"/>
      <c r="L73" s="50" t="s">
        <v>466</v>
      </c>
      <c r="M73" s="50" t="s">
        <v>554</v>
      </c>
      <c r="N73" s="50">
        <v>0.57999999999999996</v>
      </c>
      <c r="O73" s="50">
        <v>1.7</v>
      </c>
      <c r="P73" s="50" t="s">
        <v>556</v>
      </c>
      <c r="Q73" s="51" t="s">
        <v>574</v>
      </c>
      <c r="R73" s="51" t="s">
        <v>470</v>
      </c>
    </row>
    <row r="74" spans="2:18" ht="20.100000000000001" customHeight="1">
      <c r="B74" s="49" t="str">
        <f t="shared" si="0"/>
        <v/>
      </c>
      <c r="C74" s="49" t="str">
        <f t="shared" si="1"/>
        <v/>
      </c>
      <c r="D74" s="49" t="str">
        <f t="shared" si="2"/>
        <v/>
      </c>
      <c r="E74" s="50" t="s">
        <v>462</v>
      </c>
      <c r="F74" s="50" t="s">
        <v>463</v>
      </c>
      <c r="G74" s="50" t="s">
        <v>464</v>
      </c>
      <c r="H74" s="50" t="s">
        <v>466</v>
      </c>
      <c r="I74" s="50">
        <v>12</v>
      </c>
      <c r="J74" s="50"/>
      <c r="K74" s="50"/>
      <c r="L74" s="50" t="s">
        <v>465</v>
      </c>
      <c r="M74" s="50" t="s">
        <v>554</v>
      </c>
      <c r="N74" s="50">
        <v>0.54</v>
      </c>
      <c r="O74" s="50">
        <v>1.7</v>
      </c>
      <c r="P74" s="50" t="s">
        <v>473</v>
      </c>
      <c r="Q74" s="51" t="s">
        <v>575</v>
      </c>
      <c r="R74" s="51" t="s">
        <v>470</v>
      </c>
    </row>
    <row r="75" spans="2:18" ht="20.100000000000001" customHeight="1">
      <c r="B75" s="49" t="str">
        <f t="shared" si="0"/>
        <v/>
      </c>
      <c r="C75" s="49" t="str">
        <f t="shared" si="1"/>
        <v/>
      </c>
      <c r="D75" s="49" t="str">
        <f t="shared" si="2"/>
        <v/>
      </c>
      <c r="E75" s="50" t="s">
        <v>462</v>
      </c>
      <c r="F75" s="50" t="s">
        <v>476</v>
      </c>
      <c r="G75" s="50" t="s">
        <v>488</v>
      </c>
      <c r="H75" s="50" t="s">
        <v>489</v>
      </c>
      <c r="I75" s="50">
        <v>11</v>
      </c>
      <c r="J75" s="50"/>
      <c r="K75" s="50"/>
      <c r="L75" s="50" t="s">
        <v>477</v>
      </c>
      <c r="M75" s="50" t="s">
        <v>554</v>
      </c>
      <c r="N75" s="50">
        <v>0.45</v>
      </c>
      <c r="O75" s="50">
        <v>1.7</v>
      </c>
      <c r="P75" s="50" t="s">
        <v>473</v>
      </c>
      <c r="Q75" s="51" t="s">
        <v>576</v>
      </c>
      <c r="R75" s="51" t="s">
        <v>470</v>
      </c>
    </row>
    <row r="76" spans="2:18" ht="20.100000000000001" customHeight="1">
      <c r="B76" s="49" t="str">
        <f t="shared" si="0"/>
        <v/>
      </c>
      <c r="C76" s="49" t="str">
        <f t="shared" si="1"/>
        <v/>
      </c>
      <c r="D76" s="49" t="str">
        <f t="shared" si="2"/>
        <v/>
      </c>
      <c r="E76" s="50" t="s">
        <v>462</v>
      </c>
      <c r="F76" s="50" t="s">
        <v>480</v>
      </c>
      <c r="G76" s="50" t="s">
        <v>488</v>
      </c>
      <c r="H76" s="50" t="s">
        <v>477</v>
      </c>
      <c r="I76" s="50">
        <v>11</v>
      </c>
      <c r="J76" s="50"/>
      <c r="K76" s="50"/>
      <c r="L76" s="50" t="s">
        <v>489</v>
      </c>
      <c r="M76" s="50" t="s">
        <v>554</v>
      </c>
      <c r="N76" s="50">
        <v>0.39</v>
      </c>
      <c r="O76" s="50">
        <v>1.7</v>
      </c>
      <c r="P76" s="50" t="s">
        <v>556</v>
      </c>
      <c r="Q76" s="51" t="s">
        <v>577</v>
      </c>
      <c r="R76" s="51" t="s">
        <v>470</v>
      </c>
    </row>
    <row r="77" spans="2:18" ht="20.100000000000001" customHeight="1">
      <c r="B77" s="49" t="str">
        <f t="shared" si="0"/>
        <v/>
      </c>
      <c r="C77" s="49" t="str">
        <f t="shared" si="1"/>
        <v/>
      </c>
      <c r="D77" s="49" t="str">
        <f t="shared" si="2"/>
        <v/>
      </c>
      <c r="E77" s="50" t="s">
        <v>462</v>
      </c>
      <c r="F77" s="50" t="s">
        <v>480</v>
      </c>
      <c r="G77" s="50" t="s">
        <v>491</v>
      </c>
      <c r="H77" s="50" t="s">
        <v>477</v>
      </c>
      <c r="I77" s="50">
        <v>11</v>
      </c>
      <c r="J77" s="50"/>
      <c r="K77" s="50"/>
      <c r="L77" s="50" t="s">
        <v>492</v>
      </c>
      <c r="M77" s="50" t="s">
        <v>554</v>
      </c>
      <c r="N77" s="50">
        <v>0.39</v>
      </c>
      <c r="O77" s="50">
        <v>1.7</v>
      </c>
      <c r="P77" s="50" t="s">
        <v>493</v>
      </c>
      <c r="Q77" s="51" t="s">
        <v>578</v>
      </c>
      <c r="R77" s="51" t="s">
        <v>470</v>
      </c>
    </row>
    <row r="78" spans="2:18" ht="20.100000000000001" customHeight="1">
      <c r="B78" s="49" t="str">
        <f t="shared" si="0"/>
        <v/>
      </c>
      <c r="C78" s="49" t="str">
        <f t="shared" si="1"/>
        <v/>
      </c>
      <c r="D78" s="49" t="str">
        <f t="shared" si="2"/>
        <v/>
      </c>
      <c r="E78" s="50" t="s">
        <v>462</v>
      </c>
      <c r="F78" s="50" t="s">
        <v>480</v>
      </c>
      <c r="G78" s="50" t="s">
        <v>496</v>
      </c>
      <c r="H78" s="50" t="s">
        <v>477</v>
      </c>
      <c r="I78" s="50">
        <v>11</v>
      </c>
      <c r="J78" s="50"/>
      <c r="K78" s="50"/>
      <c r="L78" s="50" t="s">
        <v>497</v>
      </c>
      <c r="M78" s="50" t="s">
        <v>554</v>
      </c>
      <c r="N78" s="50">
        <v>0.39</v>
      </c>
      <c r="O78" s="50">
        <v>1.7</v>
      </c>
      <c r="P78" s="50" t="s">
        <v>493</v>
      </c>
      <c r="Q78" s="51" t="s">
        <v>579</v>
      </c>
      <c r="R78" s="51" t="s">
        <v>470</v>
      </c>
    </row>
    <row r="79" spans="2:18" ht="20.100000000000001" customHeight="1">
      <c r="B79" s="49" t="str">
        <f t="shared" si="0"/>
        <v/>
      </c>
      <c r="C79" s="49" t="str">
        <f t="shared" si="1"/>
        <v/>
      </c>
      <c r="D79" s="49" t="str">
        <f t="shared" si="2"/>
        <v/>
      </c>
      <c r="E79" s="50" t="s">
        <v>462</v>
      </c>
      <c r="F79" s="50" t="s">
        <v>486</v>
      </c>
      <c r="G79" s="50" t="s">
        <v>464</v>
      </c>
      <c r="H79" s="50" t="s">
        <v>465</v>
      </c>
      <c r="I79" s="50">
        <v>12</v>
      </c>
      <c r="J79" s="50"/>
      <c r="K79" s="50"/>
      <c r="L79" s="50" t="s">
        <v>483</v>
      </c>
      <c r="M79" s="50" t="s">
        <v>554</v>
      </c>
      <c r="N79" s="50">
        <v>0.43</v>
      </c>
      <c r="O79" s="50">
        <v>1.7</v>
      </c>
      <c r="P79" s="50" t="s">
        <v>468</v>
      </c>
      <c r="Q79" s="51" t="s">
        <v>580</v>
      </c>
      <c r="R79" s="51" t="s">
        <v>470</v>
      </c>
    </row>
    <row r="80" spans="2:18" ht="20.100000000000001" customHeight="1">
      <c r="B80" s="49" t="str">
        <f t="shared" ref="B80:B143" si="4">IF(OR($C$9="",$C$10=""),"",IFERROR(IF(AND($U$20&lt;&gt;R80,$V$20&lt;&gt;R80),"－",IF(AND(COUNTIF($C$9,"*樹脂スペーサー*")&gt;0,OR(M80="空気",F80="一般",F80="一般ＰＧ")),"－",IF(AND($W$23&gt;0,$W$23&gt;=O80),$U$23,IF(AND($W$24&gt;0,$W$24&gt;=O80),$U$24,IF(AND($W$25&gt;0,$W$25&gt;=O80),$U$25,IF(AND($W$26&gt;0,$W$26&gt;=O80),$U$26,IF(AND($W$27&gt;0,$W$27&gt;=O80),$U$27,IF(AND($W$28&gt;0,$W$28&gt;=O80),$U$28,IF(AND($W$29&gt;0,$W$29&gt;=O80),$U$29,"－"))))))))),"－"))</f>
        <v/>
      </c>
      <c r="C80" s="49" t="str">
        <f t="shared" ref="C80:C143" si="5">IF(B80="","",IF(B80&lt;&gt;"－",VLOOKUP(B80,$U$23:$V$29,2,FALSE),"－"))</f>
        <v/>
      </c>
      <c r="D80" s="49" t="str">
        <f t="shared" ref="D80:D143" si="6">IF($H$9="","",IF(AND(COUNTIF($V$32,"*樹脂スペーサー*")&gt;0,OR(M80="空気",F80="一般",F80="一般ＰＧ")),"－",IF(AND($V$33&lt;&gt;R80,$W$33&lt;&gt;R80),"－",IF(MID($H$9,10,1)="Z",IF(N80&lt;=0.7,"○","－"),IF($V$34&gt;=O80,"○","－")))))</f>
        <v/>
      </c>
      <c r="E80" s="50" t="s">
        <v>462</v>
      </c>
      <c r="F80" s="50" t="s">
        <v>486</v>
      </c>
      <c r="G80" s="50" t="s">
        <v>464</v>
      </c>
      <c r="H80" s="50" t="s">
        <v>483</v>
      </c>
      <c r="I80" s="50">
        <v>12</v>
      </c>
      <c r="J80" s="50"/>
      <c r="K80" s="50"/>
      <c r="L80" s="50" t="s">
        <v>465</v>
      </c>
      <c r="M80" s="50" t="s">
        <v>554</v>
      </c>
      <c r="N80" s="50">
        <v>0.37</v>
      </c>
      <c r="O80" s="50">
        <v>1.7</v>
      </c>
      <c r="P80" s="50" t="s">
        <v>473</v>
      </c>
      <c r="Q80" s="51" t="s">
        <v>581</v>
      </c>
      <c r="R80" s="51" t="s">
        <v>470</v>
      </c>
    </row>
    <row r="81" spans="2:18" ht="20.100000000000001" customHeight="1">
      <c r="B81" s="49" t="str">
        <f t="shared" si="4"/>
        <v/>
      </c>
      <c r="C81" s="49" t="str">
        <f t="shared" si="5"/>
        <v/>
      </c>
      <c r="D81" s="49" t="str">
        <f t="shared" si="6"/>
        <v/>
      </c>
      <c r="E81" s="50" t="s">
        <v>462</v>
      </c>
      <c r="F81" s="50" t="s">
        <v>463</v>
      </c>
      <c r="G81" s="50" t="s">
        <v>464</v>
      </c>
      <c r="H81" s="50" t="s">
        <v>582</v>
      </c>
      <c r="I81" s="50">
        <v>8</v>
      </c>
      <c r="J81" s="50"/>
      <c r="K81" s="50"/>
      <c r="L81" s="50" t="s">
        <v>558</v>
      </c>
      <c r="M81" s="50" t="s">
        <v>467</v>
      </c>
      <c r="N81" s="50">
        <v>0.56999999999999995</v>
      </c>
      <c r="O81" s="50">
        <v>1.7</v>
      </c>
      <c r="P81" s="50" t="s">
        <v>473</v>
      </c>
      <c r="Q81" s="51" t="s">
        <v>583</v>
      </c>
      <c r="R81" s="51" t="s">
        <v>470</v>
      </c>
    </row>
    <row r="82" spans="2:18" ht="20.100000000000001" customHeight="1">
      <c r="B82" s="49" t="str">
        <f t="shared" si="4"/>
        <v/>
      </c>
      <c r="C82" s="49" t="str">
        <f t="shared" si="5"/>
        <v/>
      </c>
      <c r="D82" s="49" t="str">
        <f t="shared" si="6"/>
        <v/>
      </c>
      <c r="E82" s="50" t="s">
        <v>462</v>
      </c>
      <c r="F82" s="50" t="s">
        <v>463</v>
      </c>
      <c r="G82" s="50" t="s">
        <v>515</v>
      </c>
      <c r="H82" s="50" t="s">
        <v>516</v>
      </c>
      <c r="I82" s="50">
        <v>8</v>
      </c>
      <c r="J82" s="50"/>
      <c r="K82" s="50"/>
      <c r="L82" s="50" t="s">
        <v>558</v>
      </c>
      <c r="M82" s="50" t="s">
        <v>467</v>
      </c>
      <c r="N82" s="50">
        <v>0.56999999999999995</v>
      </c>
      <c r="O82" s="50">
        <v>1.7</v>
      </c>
      <c r="P82" s="50" t="s">
        <v>473</v>
      </c>
      <c r="Q82" s="51" t="s">
        <v>584</v>
      </c>
      <c r="R82" s="51" t="s">
        <v>470</v>
      </c>
    </row>
    <row r="83" spans="2:18" ht="20.100000000000001" customHeight="1">
      <c r="B83" s="49" t="str">
        <f t="shared" si="4"/>
        <v/>
      </c>
      <c r="C83" s="49" t="str">
        <f t="shared" si="5"/>
        <v/>
      </c>
      <c r="D83" s="49" t="str">
        <f t="shared" si="6"/>
        <v/>
      </c>
      <c r="E83" s="50" t="s">
        <v>462</v>
      </c>
      <c r="F83" s="50" t="s">
        <v>463</v>
      </c>
      <c r="G83" s="50" t="s">
        <v>585</v>
      </c>
      <c r="H83" s="50" t="s">
        <v>586</v>
      </c>
      <c r="I83" s="50">
        <v>8</v>
      </c>
      <c r="J83" s="50"/>
      <c r="K83" s="50"/>
      <c r="L83" s="50" t="s">
        <v>466</v>
      </c>
      <c r="M83" s="50" t="s">
        <v>467</v>
      </c>
      <c r="N83" s="50">
        <v>0.55000000000000004</v>
      </c>
      <c r="O83" s="50">
        <v>1.7</v>
      </c>
      <c r="P83" s="50" t="s">
        <v>468</v>
      </c>
      <c r="Q83" s="51" t="s">
        <v>587</v>
      </c>
      <c r="R83" s="51" t="s">
        <v>470</v>
      </c>
    </row>
    <row r="84" spans="2:18" ht="20.100000000000001" customHeight="1">
      <c r="B84" s="49" t="str">
        <f t="shared" si="4"/>
        <v/>
      </c>
      <c r="C84" s="49" t="str">
        <f t="shared" si="5"/>
        <v/>
      </c>
      <c r="D84" s="49" t="str">
        <f t="shared" si="6"/>
        <v/>
      </c>
      <c r="E84" s="50" t="s">
        <v>462</v>
      </c>
      <c r="F84" s="50" t="s">
        <v>463</v>
      </c>
      <c r="G84" s="50" t="s">
        <v>588</v>
      </c>
      <c r="H84" s="50" t="s">
        <v>589</v>
      </c>
      <c r="I84" s="50">
        <v>8</v>
      </c>
      <c r="J84" s="50"/>
      <c r="K84" s="50"/>
      <c r="L84" s="50" t="s">
        <v>466</v>
      </c>
      <c r="M84" s="50" t="s">
        <v>467</v>
      </c>
      <c r="N84" s="50">
        <v>0.55000000000000004</v>
      </c>
      <c r="O84" s="50">
        <v>1.7</v>
      </c>
      <c r="P84" s="50" t="s">
        <v>473</v>
      </c>
      <c r="Q84" s="51" t="s">
        <v>590</v>
      </c>
      <c r="R84" s="51" t="s">
        <v>470</v>
      </c>
    </row>
    <row r="85" spans="2:18" ht="20.100000000000001" customHeight="1">
      <c r="B85" s="49" t="str">
        <f t="shared" si="4"/>
        <v/>
      </c>
      <c r="C85" s="49" t="str">
        <f t="shared" si="5"/>
        <v/>
      </c>
      <c r="D85" s="49" t="str">
        <f t="shared" si="6"/>
        <v/>
      </c>
      <c r="E85" s="50" t="s">
        <v>462</v>
      </c>
      <c r="F85" s="50" t="s">
        <v>463</v>
      </c>
      <c r="G85" s="50" t="s">
        <v>591</v>
      </c>
      <c r="H85" s="50" t="s">
        <v>592</v>
      </c>
      <c r="I85" s="50">
        <v>8</v>
      </c>
      <c r="J85" s="50"/>
      <c r="K85" s="50"/>
      <c r="L85" s="50" t="s">
        <v>466</v>
      </c>
      <c r="M85" s="50" t="s">
        <v>467</v>
      </c>
      <c r="N85" s="50">
        <v>0.52</v>
      </c>
      <c r="O85" s="50">
        <v>1.7</v>
      </c>
      <c r="P85" s="50" t="s">
        <v>473</v>
      </c>
      <c r="Q85" s="51" t="s">
        <v>593</v>
      </c>
      <c r="R85" s="51" t="s">
        <v>470</v>
      </c>
    </row>
    <row r="86" spans="2:18" ht="20.100000000000001" customHeight="1">
      <c r="B86" s="49" t="str">
        <f t="shared" si="4"/>
        <v/>
      </c>
      <c r="C86" s="49" t="str">
        <f t="shared" si="5"/>
        <v/>
      </c>
      <c r="D86" s="49" t="str">
        <f t="shared" si="6"/>
        <v/>
      </c>
      <c r="E86" s="50" t="s">
        <v>462</v>
      </c>
      <c r="F86" s="50" t="s">
        <v>463</v>
      </c>
      <c r="G86" s="50" t="s">
        <v>594</v>
      </c>
      <c r="H86" s="50" t="s">
        <v>595</v>
      </c>
      <c r="I86" s="50">
        <v>8</v>
      </c>
      <c r="J86" s="50"/>
      <c r="K86" s="50"/>
      <c r="L86" s="50" t="s">
        <v>466</v>
      </c>
      <c r="M86" s="50" t="s">
        <v>467</v>
      </c>
      <c r="N86" s="50">
        <v>0.52</v>
      </c>
      <c r="O86" s="50">
        <v>1.7</v>
      </c>
      <c r="P86" s="50" t="s">
        <v>473</v>
      </c>
      <c r="Q86" s="51" t="s">
        <v>596</v>
      </c>
      <c r="R86" s="51" t="s">
        <v>470</v>
      </c>
    </row>
    <row r="87" spans="2:18" ht="20.100000000000001" customHeight="1">
      <c r="B87" s="49" t="str">
        <f t="shared" si="4"/>
        <v/>
      </c>
      <c r="C87" s="49" t="str">
        <f t="shared" si="5"/>
        <v/>
      </c>
      <c r="D87" s="49" t="str">
        <f t="shared" si="6"/>
        <v/>
      </c>
      <c r="E87" s="50" t="s">
        <v>462</v>
      </c>
      <c r="F87" s="50" t="s">
        <v>463</v>
      </c>
      <c r="G87" s="50" t="s">
        <v>464</v>
      </c>
      <c r="H87" s="50" t="s">
        <v>558</v>
      </c>
      <c r="I87" s="50">
        <v>8</v>
      </c>
      <c r="J87" s="50"/>
      <c r="K87" s="50"/>
      <c r="L87" s="50" t="s">
        <v>582</v>
      </c>
      <c r="M87" s="50" t="s">
        <v>467</v>
      </c>
      <c r="N87" s="50">
        <v>0.53</v>
      </c>
      <c r="O87" s="50">
        <v>1.7</v>
      </c>
      <c r="P87" s="50" t="s">
        <v>473</v>
      </c>
      <c r="Q87" s="51" t="s">
        <v>597</v>
      </c>
      <c r="R87" s="51" t="s">
        <v>470</v>
      </c>
    </row>
    <row r="88" spans="2:18" ht="20.100000000000001" customHeight="1">
      <c r="B88" s="49" t="str">
        <f t="shared" si="4"/>
        <v/>
      </c>
      <c r="C88" s="49" t="str">
        <f t="shared" si="5"/>
        <v/>
      </c>
      <c r="D88" s="49" t="str">
        <f t="shared" si="6"/>
        <v/>
      </c>
      <c r="E88" s="50" t="s">
        <v>462</v>
      </c>
      <c r="F88" s="50" t="s">
        <v>463</v>
      </c>
      <c r="G88" s="50" t="s">
        <v>515</v>
      </c>
      <c r="H88" s="50" t="s">
        <v>558</v>
      </c>
      <c r="I88" s="50">
        <v>8</v>
      </c>
      <c r="J88" s="50"/>
      <c r="K88" s="50"/>
      <c r="L88" s="50" t="s">
        <v>516</v>
      </c>
      <c r="M88" s="50" t="s">
        <v>467</v>
      </c>
      <c r="N88" s="50">
        <v>0.53</v>
      </c>
      <c r="O88" s="50">
        <v>1.7</v>
      </c>
      <c r="P88" s="50" t="s">
        <v>473</v>
      </c>
      <c r="Q88" s="51" t="s">
        <v>598</v>
      </c>
      <c r="R88" s="51" t="s">
        <v>470</v>
      </c>
    </row>
    <row r="89" spans="2:18" ht="20.100000000000001" customHeight="1">
      <c r="B89" s="49" t="str">
        <f t="shared" si="4"/>
        <v/>
      </c>
      <c r="C89" s="49" t="str">
        <f t="shared" si="5"/>
        <v/>
      </c>
      <c r="D89" s="49" t="str">
        <f t="shared" si="6"/>
        <v/>
      </c>
      <c r="E89" s="50" t="s">
        <v>462</v>
      </c>
      <c r="F89" s="50" t="s">
        <v>463</v>
      </c>
      <c r="G89" s="50" t="s">
        <v>585</v>
      </c>
      <c r="H89" s="50" t="s">
        <v>466</v>
      </c>
      <c r="I89" s="50">
        <v>8</v>
      </c>
      <c r="J89" s="50"/>
      <c r="K89" s="50"/>
      <c r="L89" s="50" t="s">
        <v>586</v>
      </c>
      <c r="M89" s="50" t="s">
        <v>467</v>
      </c>
      <c r="N89" s="50">
        <v>0.54</v>
      </c>
      <c r="O89" s="50">
        <v>1.7</v>
      </c>
      <c r="P89" s="50" t="s">
        <v>473</v>
      </c>
      <c r="Q89" s="51" t="s">
        <v>599</v>
      </c>
      <c r="R89" s="51" t="s">
        <v>470</v>
      </c>
    </row>
    <row r="90" spans="2:18" ht="20.100000000000001" customHeight="1">
      <c r="B90" s="49" t="str">
        <f t="shared" si="4"/>
        <v/>
      </c>
      <c r="C90" s="49" t="str">
        <f t="shared" si="5"/>
        <v/>
      </c>
      <c r="D90" s="49" t="str">
        <f t="shared" si="6"/>
        <v/>
      </c>
      <c r="E90" s="50" t="s">
        <v>462</v>
      </c>
      <c r="F90" s="50" t="s">
        <v>463</v>
      </c>
      <c r="G90" s="50" t="s">
        <v>588</v>
      </c>
      <c r="H90" s="50" t="s">
        <v>466</v>
      </c>
      <c r="I90" s="50">
        <v>8</v>
      </c>
      <c r="J90" s="50"/>
      <c r="K90" s="50"/>
      <c r="L90" s="50" t="s">
        <v>589</v>
      </c>
      <c r="M90" s="50" t="s">
        <v>467</v>
      </c>
      <c r="N90" s="50">
        <v>0.54</v>
      </c>
      <c r="O90" s="50">
        <v>1.7</v>
      </c>
      <c r="P90" s="50" t="s">
        <v>473</v>
      </c>
      <c r="Q90" s="51" t="s">
        <v>600</v>
      </c>
      <c r="R90" s="51" t="s">
        <v>470</v>
      </c>
    </row>
    <row r="91" spans="2:18" ht="20.100000000000001" customHeight="1">
      <c r="B91" s="49" t="str">
        <f t="shared" si="4"/>
        <v/>
      </c>
      <c r="C91" s="49" t="str">
        <f t="shared" si="5"/>
        <v/>
      </c>
      <c r="D91" s="49" t="str">
        <f t="shared" si="6"/>
        <v/>
      </c>
      <c r="E91" s="50" t="s">
        <v>462</v>
      </c>
      <c r="F91" s="50" t="s">
        <v>463</v>
      </c>
      <c r="G91" s="50" t="s">
        <v>591</v>
      </c>
      <c r="H91" s="50" t="s">
        <v>466</v>
      </c>
      <c r="I91" s="50">
        <v>8</v>
      </c>
      <c r="J91" s="50"/>
      <c r="K91" s="50"/>
      <c r="L91" s="50" t="s">
        <v>592</v>
      </c>
      <c r="M91" s="50" t="s">
        <v>467</v>
      </c>
      <c r="N91" s="50">
        <v>0.53</v>
      </c>
      <c r="O91" s="50">
        <v>1.7</v>
      </c>
      <c r="P91" s="50" t="s">
        <v>473</v>
      </c>
      <c r="Q91" s="51" t="s">
        <v>601</v>
      </c>
      <c r="R91" s="51" t="s">
        <v>470</v>
      </c>
    </row>
    <row r="92" spans="2:18" ht="20.100000000000001" customHeight="1">
      <c r="B92" s="49" t="str">
        <f t="shared" si="4"/>
        <v/>
      </c>
      <c r="C92" s="49" t="str">
        <f t="shared" si="5"/>
        <v/>
      </c>
      <c r="D92" s="49" t="str">
        <f t="shared" si="6"/>
        <v/>
      </c>
      <c r="E92" s="50" t="s">
        <v>462</v>
      </c>
      <c r="F92" s="50" t="s">
        <v>463</v>
      </c>
      <c r="G92" s="50" t="s">
        <v>594</v>
      </c>
      <c r="H92" s="50" t="s">
        <v>466</v>
      </c>
      <c r="I92" s="50">
        <v>8</v>
      </c>
      <c r="J92" s="50"/>
      <c r="K92" s="50"/>
      <c r="L92" s="50" t="s">
        <v>595</v>
      </c>
      <c r="M92" s="50" t="s">
        <v>467</v>
      </c>
      <c r="N92" s="50">
        <v>0.53</v>
      </c>
      <c r="O92" s="50">
        <v>1.7</v>
      </c>
      <c r="P92" s="50" t="s">
        <v>473</v>
      </c>
      <c r="Q92" s="51" t="s">
        <v>602</v>
      </c>
      <c r="R92" s="51" t="s">
        <v>470</v>
      </c>
    </row>
    <row r="93" spans="2:18" ht="20.100000000000001" customHeight="1">
      <c r="B93" s="49" t="str">
        <f t="shared" si="4"/>
        <v/>
      </c>
      <c r="C93" s="49" t="str">
        <f t="shared" si="5"/>
        <v/>
      </c>
      <c r="D93" s="49" t="str">
        <f t="shared" si="6"/>
        <v/>
      </c>
      <c r="E93" s="50" t="s">
        <v>462</v>
      </c>
      <c r="F93" s="50" t="s">
        <v>476</v>
      </c>
      <c r="G93" s="50" t="s">
        <v>464</v>
      </c>
      <c r="H93" s="50" t="s">
        <v>582</v>
      </c>
      <c r="I93" s="50">
        <v>8</v>
      </c>
      <c r="J93" s="50"/>
      <c r="K93" s="50"/>
      <c r="L93" s="50" t="s">
        <v>565</v>
      </c>
      <c r="M93" s="50" t="s">
        <v>467</v>
      </c>
      <c r="N93" s="50">
        <v>0.45</v>
      </c>
      <c r="O93" s="50">
        <v>1.7</v>
      </c>
      <c r="P93" s="50" t="s">
        <v>473</v>
      </c>
      <c r="Q93" s="51" t="s">
        <v>603</v>
      </c>
      <c r="R93" s="51" t="s">
        <v>470</v>
      </c>
    </row>
    <row r="94" spans="2:18" ht="20.100000000000001" customHeight="1">
      <c r="B94" s="49" t="str">
        <f t="shared" si="4"/>
        <v/>
      </c>
      <c r="C94" s="49" t="str">
        <f t="shared" si="5"/>
        <v/>
      </c>
      <c r="D94" s="49" t="str">
        <f t="shared" si="6"/>
        <v/>
      </c>
      <c r="E94" s="50" t="s">
        <v>462</v>
      </c>
      <c r="F94" s="50" t="s">
        <v>476</v>
      </c>
      <c r="G94" s="50" t="s">
        <v>515</v>
      </c>
      <c r="H94" s="50" t="s">
        <v>516</v>
      </c>
      <c r="I94" s="50">
        <v>8</v>
      </c>
      <c r="J94" s="50"/>
      <c r="K94" s="50"/>
      <c r="L94" s="50" t="s">
        <v>565</v>
      </c>
      <c r="M94" s="50" t="s">
        <v>467</v>
      </c>
      <c r="N94" s="50">
        <v>0.45</v>
      </c>
      <c r="O94" s="50">
        <v>1.7</v>
      </c>
      <c r="P94" s="50" t="s">
        <v>473</v>
      </c>
      <c r="Q94" s="51" t="s">
        <v>604</v>
      </c>
      <c r="R94" s="51" t="s">
        <v>470</v>
      </c>
    </row>
    <row r="95" spans="2:18" ht="20.100000000000001" customHeight="1">
      <c r="B95" s="49" t="str">
        <f t="shared" si="4"/>
        <v/>
      </c>
      <c r="C95" s="49" t="str">
        <f t="shared" si="5"/>
        <v/>
      </c>
      <c r="D95" s="49" t="str">
        <f t="shared" si="6"/>
        <v/>
      </c>
      <c r="E95" s="50" t="s">
        <v>462</v>
      </c>
      <c r="F95" s="50" t="s">
        <v>476</v>
      </c>
      <c r="G95" s="50" t="s">
        <v>585</v>
      </c>
      <c r="H95" s="50" t="s">
        <v>586</v>
      </c>
      <c r="I95" s="50">
        <v>8</v>
      </c>
      <c r="J95" s="50"/>
      <c r="K95" s="50"/>
      <c r="L95" s="50" t="s">
        <v>477</v>
      </c>
      <c r="M95" s="50" t="s">
        <v>467</v>
      </c>
      <c r="N95" s="50">
        <v>0.44</v>
      </c>
      <c r="O95" s="50">
        <v>1.7</v>
      </c>
      <c r="P95" s="50" t="s">
        <v>473</v>
      </c>
      <c r="Q95" s="51" t="s">
        <v>605</v>
      </c>
      <c r="R95" s="51" t="s">
        <v>470</v>
      </c>
    </row>
    <row r="96" spans="2:18" ht="20.100000000000001" customHeight="1">
      <c r="B96" s="49" t="str">
        <f t="shared" si="4"/>
        <v/>
      </c>
      <c r="C96" s="49" t="str">
        <f t="shared" si="5"/>
        <v/>
      </c>
      <c r="D96" s="49" t="str">
        <f t="shared" si="6"/>
        <v/>
      </c>
      <c r="E96" s="50" t="s">
        <v>462</v>
      </c>
      <c r="F96" s="50" t="s">
        <v>476</v>
      </c>
      <c r="G96" s="50" t="s">
        <v>588</v>
      </c>
      <c r="H96" s="50" t="s">
        <v>589</v>
      </c>
      <c r="I96" s="50">
        <v>8</v>
      </c>
      <c r="J96" s="50"/>
      <c r="K96" s="50"/>
      <c r="L96" s="50" t="s">
        <v>477</v>
      </c>
      <c r="M96" s="50" t="s">
        <v>467</v>
      </c>
      <c r="N96" s="50">
        <v>0.44</v>
      </c>
      <c r="O96" s="50">
        <v>1.7</v>
      </c>
      <c r="P96" s="50" t="s">
        <v>473</v>
      </c>
      <c r="Q96" s="51" t="s">
        <v>606</v>
      </c>
      <c r="R96" s="51" t="s">
        <v>470</v>
      </c>
    </row>
    <row r="97" spans="2:18" ht="20.100000000000001" customHeight="1">
      <c r="B97" s="49" t="str">
        <f t="shared" si="4"/>
        <v/>
      </c>
      <c r="C97" s="49" t="str">
        <f t="shared" si="5"/>
        <v/>
      </c>
      <c r="D97" s="49" t="str">
        <f t="shared" si="6"/>
        <v/>
      </c>
      <c r="E97" s="50" t="s">
        <v>462</v>
      </c>
      <c r="F97" s="50" t="s">
        <v>476</v>
      </c>
      <c r="G97" s="50" t="s">
        <v>591</v>
      </c>
      <c r="H97" s="50" t="s">
        <v>592</v>
      </c>
      <c r="I97" s="50">
        <v>8</v>
      </c>
      <c r="J97" s="50"/>
      <c r="K97" s="50"/>
      <c r="L97" s="50" t="s">
        <v>477</v>
      </c>
      <c r="M97" s="50" t="s">
        <v>467</v>
      </c>
      <c r="N97" s="50">
        <v>0.42</v>
      </c>
      <c r="O97" s="50">
        <v>1.7</v>
      </c>
      <c r="P97" s="50" t="s">
        <v>473</v>
      </c>
      <c r="Q97" s="51" t="s">
        <v>607</v>
      </c>
      <c r="R97" s="51" t="s">
        <v>470</v>
      </c>
    </row>
    <row r="98" spans="2:18" ht="20.100000000000001" customHeight="1">
      <c r="B98" s="49" t="str">
        <f t="shared" si="4"/>
        <v/>
      </c>
      <c r="C98" s="49" t="str">
        <f t="shared" si="5"/>
        <v/>
      </c>
      <c r="D98" s="49" t="str">
        <f t="shared" si="6"/>
        <v/>
      </c>
      <c r="E98" s="50" t="s">
        <v>462</v>
      </c>
      <c r="F98" s="50" t="s">
        <v>476</v>
      </c>
      <c r="G98" s="50" t="s">
        <v>594</v>
      </c>
      <c r="H98" s="50" t="s">
        <v>595</v>
      </c>
      <c r="I98" s="50">
        <v>8</v>
      </c>
      <c r="J98" s="50"/>
      <c r="K98" s="50"/>
      <c r="L98" s="50" t="s">
        <v>477</v>
      </c>
      <c r="M98" s="50" t="s">
        <v>467</v>
      </c>
      <c r="N98" s="50">
        <v>0.42</v>
      </c>
      <c r="O98" s="50">
        <v>1.7</v>
      </c>
      <c r="P98" s="50" t="s">
        <v>473</v>
      </c>
      <c r="Q98" s="51" t="s">
        <v>608</v>
      </c>
      <c r="R98" s="51" t="s">
        <v>470</v>
      </c>
    </row>
    <row r="99" spans="2:18" ht="20.100000000000001" customHeight="1">
      <c r="B99" s="49" t="str">
        <f t="shared" si="4"/>
        <v/>
      </c>
      <c r="C99" s="49" t="str">
        <f t="shared" si="5"/>
        <v/>
      </c>
      <c r="D99" s="49" t="str">
        <f t="shared" si="6"/>
        <v/>
      </c>
      <c r="E99" s="50" t="s">
        <v>462</v>
      </c>
      <c r="F99" s="50" t="s">
        <v>480</v>
      </c>
      <c r="G99" s="50" t="s">
        <v>464</v>
      </c>
      <c r="H99" s="50" t="s">
        <v>565</v>
      </c>
      <c r="I99" s="50">
        <v>8</v>
      </c>
      <c r="J99" s="50"/>
      <c r="K99" s="50"/>
      <c r="L99" s="50" t="s">
        <v>582</v>
      </c>
      <c r="M99" s="50" t="s">
        <v>467</v>
      </c>
      <c r="N99" s="50">
        <v>0.38</v>
      </c>
      <c r="O99" s="50">
        <v>1.7</v>
      </c>
      <c r="P99" s="50" t="s">
        <v>473</v>
      </c>
      <c r="Q99" s="51" t="s">
        <v>609</v>
      </c>
      <c r="R99" s="51" t="s">
        <v>470</v>
      </c>
    </row>
    <row r="100" spans="2:18" ht="20.100000000000001" customHeight="1">
      <c r="B100" s="49" t="str">
        <f t="shared" si="4"/>
        <v/>
      </c>
      <c r="C100" s="49" t="str">
        <f t="shared" si="5"/>
        <v/>
      </c>
      <c r="D100" s="49" t="str">
        <f t="shared" si="6"/>
        <v/>
      </c>
      <c r="E100" s="50" t="s">
        <v>462</v>
      </c>
      <c r="F100" s="50" t="s">
        <v>480</v>
      </c>
      <c r="G100" s="50" t="s">
        <v>515</v>
      </c>
      <c r="H100" s="50" t="s">
        <v>565</v>
      </c>
      <c r="I100" s="50">
        <v>8</v>
      </c>
      <c r="J100" s="50"/>
      <c r="K100" s="50"/>
      <c r="L100" s="50" t="s">
        <v>516</v>
      </c>
      <c r="M100" s="50" t="s">
        <v>467</v>
      </c>
      <c r="N100" s="50">
        <v>0.38</v>
      </c>
      <c r="O100" s="50">
        <v>1.7</v>
      </c>
      <c r="P100" s="50" t="s">
        <v>473</v>
      </c>
      <c r="Q100" s="51" t="s">
        <v>610</v>
      </c>
      <c r="R100" s="51" t="s">
        <v>470</v>
      </c>
    </row>
    <row r="101" spans="2:18" ht="20.100000000000001" customHeight="1">
      <c r="B101" s="49" t="str">
        <f t="shared" si="4"/>
        <v/>
      </c>
      <c r="C101" s="49" t="str">
        <f t="shared" si="5"/>
        <v/>
      </c>
      <c r="D101" s="49" t="str">
        <f t="shared" si="6"/>
        <v/>
      </c>
      <c r="E101" s="50" t="s">
        <v>462</v>
      </c>
      <c r="F101" s="50" t="s">
        <v>480</v>
      </c>
      <c r="G101" s="50" t="s">
        <v>585</v>
      </c>
      <c r="H101" s="50" t="s">
        <v>477</v>
      </c>
      <c r="I101" s="50">
        <v>8</v>
      </c>
      <c r="J101" s="50"/>
      <c r="K101" s="50"/>
      <c r="L101" s="50" t="s">
        <v>586</v>
      </c>
      <c r="M101" s="50" t="s">
        <v>467</v>
      </c>
      <c r="N101" s="50">
        <v>0.38</v>
      </c>
      <c r="O101" s="50">
        <v>1.7</v>
      </c>
      <c r="P101" s="50" t="s">
        <v>468</v>
      </c>
      <c r="Q101" s="51" t="s">
        <v>611</v>
      </c>
      <c r="R101" s="51" t="s">
        <v>470</v>
      </c>
    </row>
    <row r="102" spans="2:18" ht="20.100000000000001" customHeight="1">
      <c r="B102" s="49" t="str">
        <f t="shared" si="4"/>
        <v/>
      </c>
      <c r="C102" s="49" t="str">
        <f t="shared" si="5"/>
        <v/>
      </c>
      <c r="D102" s="49" t="str">
        <f t="shared" si="6"/>
        <v/>
      </c>
      <c r="E102" s="50" t="s">
        <v>462</v>
      </c>
      <c r="F102" s="50" t="s">
        <v>480</v>
      </c>
      <c r="G102" s="50" t="s">
        <v>588</v>
      </c>
      <c r="H102" s="50" t="s">
        <v>477</v>
      </c>
      <c r="I102" s="50">
        <v>8</v>
      </c>
      <c r="J102" s="50"/>
      <c r="K102" s="50"/>
      <c r="L102" s="50" t="s">
        <v>589</v>
      </c>
      <c r="M102" s="50" t="s">
        <v>467</v>
      </c>
      <c r="N102" s="50">
        <v>0.38</v>
      </c>
      <c r="O102" s="50">
        <v>1.7</v>
      </c>
      <c r="P102" s="50" t="s">
        <v>473</v>
      </c>
      <c r="Q102" s="51" t="s">
        <v>612</v>
      </c>
      <c r="R102" s="51" t="s">
        <v>470</v>
      </c>
    </row>
    <row r="103" spans="2:18" ht="20.100000000000001" customHeight="1">
      <c r="B103" s="49" t="str">
        <f t="shared" si="4"/>
        <v/>
      </c>
      <c r="C103" s="49" t="str">
        <f t="shared" si="5"/>
        <v/>
      </c>
      <c r="D103" s="49" t="str">
        <f t="shared" si="6"/>
        <v/>
      </c>
      <c r="E103" s="50" t="s">
        <v>462</v>
      </c>
      <c r="F103" s="50" t="s">
        <v>480</v>
      </c>
      <c r="G103" s="50" t="s">
        <v>591</v>
      </c>
      <c r="H103" s="50" t="s">
        <v>477</v>
      </c>
      <c r="I103" s="50">
        <v>8</v>
      </c>
      <c r="J103" s="50"/>
      <c r="K103" s="50"/>
      <c r="L103" s="50" t="s">
        <v>592</v>
      </c>
      <c r="M103" s="50" t="s">
        <v>467</v>
      </c>
      <c r="N103" s="50">
        <v>0.38</v>
      </c>
      <c r="O103" s="50">
        <v>1.7</v>
      </c>
      <c r="P103" s="50" t="s">
        <v>473</v>
      </c>
      <c r="Q103" s="51" t="s">
        <v>613</v>
      </c>
      <c r="R103" s="51" t="s">
        <v>470</v>
      </c>
    </row>
    <row r="104" spans="2:18" ht="20.100000000000001" customHeight="1">
      <c r="B104" s="49" t="str">
        <f t="shared" si="4"/>
        <v/>
      </c>
      <c r="C104" s="49" t="str">
        <f t="shared" si="5"/>
        <v/>
      </c>
      <c r="D104" s="49" t="str">
        <f t="shared" si="6"/>
        <v/>
      </c>
      <c r="E104" s="50" t="s">
        <v>462</v>
      </c>
      <c r="F104" s="50" t="s">
        <v>480</v>
      </c>
      <c r="G104" s="50" t="s">
        <v>594</v>
      </c>
      <c r="H104" s="50" t="s">
        <v>477</v>
      </c>
      <c r="I104" s="50">
        <v>8</v>
      </c>
      <c r="J104" s="50"/>
      <c r="K104" s="50"/>
      <c r="L104" s="50" t="s">
        <v>595</v>
      </c>
      <c r="M104" s="50" t="s">
        <v>467</v>
      </c>
      <c r="N104" s="50">
        <v>0.38</v>
      </c>
      <c r="O104" s="50">
        <v>1.7</v>
      </c>
      <c r="P104" s="50" t="s">
        <v>473</v>
      </c>
      <c r="Q104" s="51" t="s">
        <v>614</v>
      </c>
      <c r="R104" s="51" t="s">
        <v>470</v>
      </c>
    </row>
    <row r="105" spans="2:18" ht="20.100000000000001" customHeight="1">
      <c r="B105" s="49" t="str">
        <f t="shared" si="4"/>
        <v/>
      </c>
      <c r="C105" s="49" t="str">
        <f t="shared" si="5"/>
        <v/>
      </c>
      <c r="D105" s="49" t="str">
        <f t="shared" si="6"/>
        <v/>
      </c>
      <c r="E105" s="50" t="s">
        <v>462</v>
      </c>
      <c r="F105" s="50" t="s">
        <v>486</v>
      </c>
      <c r="G105" s="50" t="s">
        <v>585</v>
      </c>
      <c r="H105" s="50" t="s">
        <v>586</v>
      </c>
      <c r="I105" s="50">
        <v>8</v>
      </c>
      <c r="J105" s="50"/>
      <c r="K105" s="50"/>
      <c r="L105" s="50" t="s">
        <v>483</v>
      </c>
      <c r="M105" s="50" t="s">
        <v>467</v>
      </c>
      <c r="N105" s="50">
        <v>0.4</v>
      </c>
      <c r="O105" s="50">
        <v>1.7</v>
      </c>
      <c r="P105" s="50" t="s">
        <v>468</v>
      </c>
      <c r="Q105" s="51" t="s">
        <v>615</v>
      </c>
      <c r="R105" s="51" t="s">
        <v>470</v>
      </c>
    </row>
    <row r="106" spans="2:18" ht="20.100000000000001" customHeight="1">
      <c r="B106" s="49" t="str">
        <f t="shared" si="4"/>
        <v/>
      </c>
      <c r="C106" s="49" t="str">
        <f t="shared" si="5"/>
        <v/>
      </c>
      <c r="D106" s="49" t="str">
        <f t="shared" si="6"/>
        <v/>
      </c>
      <c r="E106" s="50" t="s">
        <v>462</v>
      </c>
      <c r="F106" s="50" t="s">
        <v>486</v>
      </c>
      <c r="G106" s="50" t="s">
        <v>588</v>
      </c>
      <c r="H106" s="50" t="s">
        <v>589</v>
      </c>
      <c r="I106" s="50">
        <v>8</v>
      </c>
      <c r="J106" s="50"/>
      <c r="K106" s="50"/>
      <c r="L106" s="50" t="s">
        <v>483</v>
      </c>
      <c r="M106" s="50" t="s">
        <v>467</v>
      </c>
      <c r="N106" s="50">
        <v>0.4</v>
      </c>
      <c r="O106" s="50">
        <v>1.7</v>
      </c>
      <c r="P106" s="50" t="s">
        <v>473</v>
      </c>
      <c r="Q106" s="51" t="s">
        <v>616</v>
      </c>
      <c r="R106" s="51" t="s">
        <v>470</v>
      </c>
    </row>
    <row r="107" spans="2:18" ht="20.100000000000001" customHeight="1">
      <c r="B107" s="49" t="str">
        <f t="shared" si="4"/>
        <v/>
      </c>
      <c r="C107" s="49" t="str">
        <f t="shared" si="5"/>
        <v/>
      </c>
      <c r="D107" s="49" t="str">
        <f t="shared" si="6"/>
        <v/>
      </c>
      <c r="E107" s="50" t="s">
        <v>462</v>
      </c>
      <c r="F107" s="50" t="s">
        <v>486</v>
      </c>
      <c r="G107" s="50" t="s">
        <v>591</v>
      </c>
      <c r="H107" s="50" t="s">
        <v>592</v>
      </c>
      <c r="I107" s="50">
        <v>8</v>
      </c>
      <c r="J107" s="50"/>
      <c r="K107" s="50"/>
      <c r="L107" s="50" t="s">
        <v>483</v>
      </c>
      <c r="M107" s="50" t="s">
        <v>467</v>
      </c>
      <c r="N107" s="50">
        <v>0.39</v>
      </c>
      <c r="O107" s="50">
        <v>1.7</v>
      </c>
      <c r="P107" s="50" t="s">
        <v>473</v>
      </c>
      <c r="Q107" s="51" t="s">
        <v>617</v>
      </c>
      <c r="R107" s="51" t="s">
        <v>470</v>
      </c>
    </row>
    <row r="108" spans="2:18" ht="20.100000000000001" customHeight="1">
      <c r="B108" s="49" t="str">
        <f t="shared" si="4"/>
        <v/>
      </c>
      <c r="C108" s="49" t="str">
        <f t="shared" si="5"/>
        <v/>
      </c>
      <c r="D108" s="49" t="str">
        <f t="shared" si="6"/>
        <v/>
      </c>
      <c r="E108" s="50" t="s">
        <v>462</v>
      </c>
      <c r="F108" s="50" t="s">
        <v>486</v>
      </c>
      <c r="G108" s="50" t="s">
        <v>594</v>
      </c>
      <c r="H108" s="50" t="s">
        <v>595</v>
      </c>
      <c r="I108" s="50">
        <v>8</v>
      </c>
      <c r="J108" s="50"/>
      <c r="K108" s="50"/>
      <c r="L108" s="50" t="s">
        <v>483</v>
      </c>
      <c r="M108" s="50" t="s">
        <v>467</v>
      </c>
      <c r="N108" s="50">
        <v>0.39</v>
      </c>
      <c r="O108" s="50">
        <v>1.7</v>
      </c>
      <c r="P108" s="50" t="s">
        <v>473</v>
      </c>
      <c r="Q108" s="51" t="s">
        <v>618</v>
      </c>
      <c r="R108" s="51" t="s">
        <v>470</v>
      </c>
    </row>
    <row r="109" spans="2:18" ht="20.100000000000001" customHeight="1">
      <c r="B109" s="49" t="str">
        <f t="shared" si="4"/>
        <v/>
      </c>
      <c r="C109" s="49" t="str">
        <f t="shared" si="5"/>
        <v/>
      </c>
      <c r="D109" s="49" t="str">
        <f t="shared" si="6"/>
        <v/>
      </c>
      <c r="E109" s="50" t="s">
        <v>462</v>
      </c>
      <c r="F109" s="50" t="s">
        <v>486</v>
      </c>
      <c r="G109" s="50" t="s">
        <v>585</v>
      </c>
      <c r="H109" s="50" t="s">
        <v>483</v>
      </c>
      <c r="I109" s="50">
        <v>8</v>
      </c>
      <c r="J109" s="50"/>
      <c r="K109" s="50"/>
      <c r="L109" s="50" t="s">
        <v>586</v>
      </c>
      <c r="M109" s="50" t="s">
        <v>467</v>
      </c>
      <c r="N109" s="50">
        <v>0.37</v>
      </c>
      <c r="O109" s="50">
        <v>1.7</v>
      </c>
      <c r="P109" s="50" t="s">
        <v>473</v>
      </c>
      <c r="Q109" s="51" t="s">
        <v>619</v>
      </c>
      <c r="R109" s="51" t="s">
        <v>470</v>
      </c>
    </row>
    <row r="110" spans="2:18" ht="20.100000000000001" customHeight="1">
      <c r="B110" s="49" t="str">
        <f t="shared" si="4"/>
        <v/>
      </c>
      <c r="C110" s="49" t="str">
        <f t="shared" si="5"/>
        <v/>
      </c>
      <c r="D110" s="49" t="str">
        <f t="shared" si="6"/>
        <v/>
      </c>
      <c r="E110" s="50" t="s">
        <v>462</v>
      </c>
      <c r="F110" s="50" t="s">
        <v>486</v>
      </c>
      <c r="G110" s="50" t="s">
        <v>588</v>
      </c>
      <c r="H110" s="50" t="s">
        <v>483</v>
      </c>
      <c r="I110" s="50">
        <v>8</v>
      </c>
      <c r="J110" s="50"/>
      <c r="K110" s="50"/>
      <c r="L110" s="50" t="s">
        <v>589</v>
      </c>
      <c r="M110" s="50" t="s">
        <v>467</v>
      </c>
      <c r="N110" s="50">
        <v>0.37</v>
      </c>
      <c r="O110" s="50">
        <v>1.7</v>
      </c>
      <c r="P110" s="50" t="s">
        <v>473</v>
      </c>
      <c r="Q110" s="51" t="s">
        <v>620</v>
      </c>
      <c r="R110" s="51" t="s">
        <v>470</v>
      </c>
    </row>
    <row r="111" spans="2:18" ht="20.100000000000001" customHeight="1">
      <c r="B111" s="49" t="str">
        <f t="shared" si="4"/>
        <v/>
      </c>
      <c r="C111" s="49" t="str">
        <f t="shared" si="5"/>
        <v/>
      </c>
      <c r="D111" s="49" t="str">
        <f t="shared" si="6"/>
        <v/>
      </c>
      <c r="E111" s="50" t="s">
        <v>462</v>
      </c>
      <c r="F111" s="50" t="s">
        <v>486</v>
      </c>
      <c r="G111" s="50" t="s">
        <v>591</v>
      </c>
      <c r="H111" s="50" t="s">
        <v>483</v>
      </c>
      <c r="I111" s="50">
        <v>8</v>
      </c>
      <c r="J111" s="50"/>
      <c r="K111" s="50"/>
      <c r="L111" s="50" t="s">
        <v>592</v>
      </c>
      <c r="M111" s="50" t="s">
        <v>467</v>
      </c>
      <c r="N111" s="50">
        <v>0.37</v>
      </c>
      <c r="O111" s="50">
        <v>1.7</v>
      </c>
      <c r="P111" s="50" t="s">
        <v>473</v>
      </c>
      <c r="Q111" s="51" t="s">
        <v>621</v>
      </c>
      <c r="R111" s="51" t="s">
        <v>470</v>
      </c>
    </row>
    <row r="112" spans="2:18" ht="20.100000000000001" customHeight="1">
      <c r="B112" s="49" t="str">
        <f t="shared" si="4"/>
        <v/>
      </c>
      <c r="C112" s="49" t="str">
        <f t="shared" si="5"/>
        <v/>
      </c>
      <c r="D112" s="49" t="str">
        <f t="shared" si="6"/>
        <v/>
      </c>
      <c r="E112" s="50" t="s">
        <v>462</v>
      </c>
      <c r="F112" s="50" t="s">
        <v>486</v>
      </c>
      <c r="G112" s="50" t="s">
        <v>594</v>
      </c>
      <c r="H112" s="50" t="s">
        <v>483</v>
      </c>
      <c r="I112" s="50">
        <v>8</v>
      </c>
      <c r="J112" s="50"/>
      <c r="K112" s="50"/>
      <c r="L112" s="50" t="s">
        <v>595</v>
      </c>
      <c r="M112" s="50" t="s">
        <v>467</v>
      </c>
      <c r="N112" s="50">
        <v>0.37</v>
      </c>
      <c r="O112" s="50">
        <v>1.7</v>
      </c>
      <c r="P112" s="50" t="s">
        <v>473</v>
      </c>
      <c r="Q112" s="51" t="s">
        <v>622</v>
      </c>
      <c r="R112" s="51" t="s">
        <v>470</v>
      </c>
    </row>
    <row r="113" spans="2:18" ht="20.100000000000001" customHeight="1">
      <c r="B113" s="49" t="str">
        <f t="shared" si="4"/>
        <v/>
      </c>
      <c r="C113" s="49" t="str">
        <f t="shared" si="5"/>
        <v/>
      </c>
      <c r="D113" s="49" t="str">
        <f t="shared" si="6"/>
        <v/>
      </c>
      <c r="E113" s="50" t="s">
        <v>462</v>
      </c>
      <c r="F113" s="50" t="s">
        <v>463</v>
      </c>
      <c r="G113" s="50" t="s">
        <v>488</v>
      </c>
      <c r="H113" s="50" t="s">
        <v>489</v>
      </c>
      <c r="I113" s="50">
        <v>11</v>
      </c>
      <c r="J113" s="50"/>
      <c r="K113" s="50"/>
      <c r="L113" s="50" t="s">
        <v>466</v>
      </c>
      <c r="M113" s="50" t="s">
        <v>554</v>
      </c>
      <c r="N113" s="50">
        <v>0.56999999999999995</v>
      </c>
      <c r="O113" s="50">
        <v>1.8</v>
      </c>
      <c r="P113" s="50" t="s">
        <v>556</v>
      </c>
      <c r="Q113" s="51" t="s">
        <v>623</v>
      </c>
      <c r="R113" s="51" t="s">
        <v>470</v>
      </c>
    </row>
    <row r="114" spans="2:18" ht="20.100000000000001" customHeight="1">
      <c r="B114" s="49" t="str">
        <f t="shared" si="4"/>
        <v/>
      </c>
      <c r="C114" s="49" t="str">
        <f t="shared" si="5"/>
        <v/>
      </c>
      <c r="D114" s="49" t="str">
        <f t="shared" si="6"/>
        <v/>
      </c>
      <c r="E114" s="50" t="s">
        <v>462</v>
      </c>
      <c r="F114" s="50" t="s">
        <v>463</v>
      </c>
      <c r="G114" s="50" t="s">
        <v>491</v>
      </c>
      <c r="H114" s="50" t="s">
        <v>466</v>
      </c>
      <c r="I114" s="50">
        <v>11</v>
      </c>
      <c r="J114" s="50"/>
      <c r="K114" s="50"/>
      <c r="L114" s="50" t="s">
        <v>492</v>
      </c>
      <c r="M114" s="50" t="s">
        <v>554</v>
      </c>
      <c r="N114" s="50">
        <v>0.54</v>
      </c>
      <c r="O114" s="50">
        <v>1.8</v>
      </c>
      <c r="P114" s="50" t="s">
        <v>493</v>
      </c>
      <c r="Q114" s="51" t="s">
        <v>624</v>
      </c>
      <c r="R114" s="51" t="s">
        <v>470</v>
      </c>
    </row>
    <row r="115" spans="2:18" ht="20.100000000000001" customHeight="1">
      <c r="B115" s="49" t="str">
        <f t="shared" si="4"/>
        <v/>
      </c>
      <c r="C115" s="49" t="str">
        <f t="shared" si="5"/>
        <v/>
      </c>
      <c r="D115" s="49" t="str">
        <f t="shared" si="6"/>
        <v/>
      </c>
      <c r="E115" s="50" t="s">
        <v>462</v>
      </c>
      <c r="F115" s="50" t="s">
        <v>463</v>
      </c>
      <c r="G115" s="50" t="s">
        <v>496</v>
      </c>
      <c r="H115" s="50" t="s">
        <v>466</v>
      </c>
      <c r="I115" s="50">
        <v>11</v>
      </c>
      <c r="J115" s="50"/>
      <c r="K115" s="50"/>
      <c r="L115" s="50" t="s">
        <v>497</v>
      </c>
      <c r="M115" s="50" t="s">
        <v>554</v>
      </c>
      <c r="N115" s="50">
        <v>0.54</v>
      </c>
      <c r="O115" s="50">
        <v>1.8</v>
      </c>
      <c r="P115" s="50" t="s">
        <v>493</v>
      </c>
      <c r="Q115" s="51" t="s">
        <v>625</v>
      </c>
      <c r="R115" s="51" t="s">
        <v>470</v>
      </c>
    </row>
    <row r="116" spans="2:18" ht="20.100000000000001" customHeight="1">
      <c r="B116" s="49" t="str">
        <f t="shared" si="4"/>
        <v/>
      </c>
      <c r="C116" s="49" t="str">
        <f t="shared" si="5"/>
        <v/>
      </c>
      <c r="D116" s="49" t="str">
        <f t="shared" si="6"/>
        <v/>
      </c>
      <c r="E116" s="50" t="s">
        <v>462</v>
      </c>
      <c r="F116" s="50" t="s">
        <v>463</v>
      </c>
      <c r="G116" s="50" t="s">
        <v>488</v>
      </c>
      <c r="H116" s="50" t="s">
        <v>466</v>
      </c>
      <c r="I116" s="50">
        <v>11</v>
      </c>
      <c r="J116" s="50"/>
      <c r="K116" s="50"/>
      <c r="L116" s="50" t="s">
        <v>489</v>
      </c>
      <c r="M116" s="50" t="s">
        <v>554</v>
      </c>
      <c r="N116" s="50">
        <v>0.54</v>
      </c>
      <c r="O116" s="50">
        <v>1.8</v>
      </c>
      <c r="P116" s="50" t="s">
        <v>473</v>
      </c>
      <c r="Q116" s="51" t="s">
        <v>626</v>
      </c>
      <c r="R116" s="51" t="s">
        <v>470</v>
      </c>
    </row>
    <row r="117" spans="2:18" ht="20.100000000000001" customHeight="1">
      <c r="B117" s="49" t="str">
        <f t="shared" si="4"/>
        <v/>
      </c>
      <c r="C117" s="49" t="str">
        <f t="shared" si="5"/>
        <v/>
      </c>
      <c r="D117" s="49" t="str">
        <f t="shared" si="6"/>
        <v/>
      </c>
      <c r="E117" s="50" t="s">
        <v>462</v>
      </c>
      <c r="F117" s="50" t="s">
        <v>476</v>
      </c>
      <c r="G117" s="50" t="s">
        <v>464</v>
      </c>
      <c r="H117" s="50" t="s">
        <v>504</v>
      </c>
      <c r="I117" s="50">
        <v>10</v>
      </c>
      <c r="J117" s="50"/>
      <c r="K117" s="50"/>
      <c r="L117" s="50" t="s">
        <v>505</v>
      </c>
      <c r="M117" s="50" t="s">
        <v>554</v>
      </c>
      <c r="N117" s="50">
        <v>0.45</v>
      </c>
      <c r="O117" s="50">
        <v>1.8</v>
      </c>
      <c r="P117" s="50" t="s">
        <v>473</v>
      </c>
      <c r="Q117" s="51" t="s">
        <v>627</v>
      </c>
      <c r="R117" s="51" t="s">
        <v>470</v>
      </c>
    </row>
    <row r="118" spans="2:18" ht="20.100000000000001" customHeight="1">
      <c r="B118" s="49" t="str">
        <f t="shared" si="4"/>
        <v/>
      </c>
      <c r="C118" s="49" t="str">
        <f t="shared" si="5"/>
        <v/>
      </c>
      <c r="D118" s="49" t="str">
        <f t="shared" si="6"/>
        <v/>
      </c>
      <c r="E118" s="50" t="s">
        <v>462</v>
      </c>
      <c r="F118" s="50" t="s">
        <v>476</v>
      </c>
      <c r="G118" s="50" t="s">
        <v>488</v>
      </c>
      <c r="H118" s="50" t="s">
        <v>489</v>
      </c>
      <c r="I118" s="50">
        <v>10</v>
      </c>
      <c r="J118" s="50"/>
      <c r="K118" s="50"/>
      <c r="L118" s="50" t="s">
        <v>505</v>
      </c>
      <c r="M118" s="50" t="s">
        <v>554</v>
      </c>
      <c r="N118" s="50">
        <v>0.45</v>
      </c>
      <c r="O118" s="50">
        <v>1.8</v>
      </c>
      <c r="P118" s="50" t="s">
        <v>473</v>
      </c>
      <c r="Q118" s="51" t="s">
        <v>628</v>
      </c>
      <c r="R118" s="51" t="s">
        <v>470</v>
      </c>
    </row>
    <row r="119" spans="2:18" ht="20.100000000000001" customHeight="1">
      <c r="B119" s="49" t="str">
        <f t="shared" si="4"/>
        <v/>
      </c>
      <c r="C119" s="49" t="str">
        <f t="shared" si="5"/>
        <v/>
      </c>
      <c r="D119" s="49" t="str">
        <f t="shared" si="6"/>
        <v/>
      </c>
      <c r="E119" s="50" t="s">
        <v>462</v>
      </c>
      <c r="F119" s="50" t="s">
        <v>476</v>
      </c>
      <c r="G119" s="50" t="s">
        <v>515</v>
      </c>
      <c r="H119" s="50" t="s">
        <v>516</v>
      </c>
      <c r="I119" s="50">
        <v>10</v>
      </c>
      <c r="J119" s="50"/>
      <c r="K119" s="50"/>
      <c r="L119" s="50" t="s">
        <v>477</v>
      </c>
      <c r="M119" s="50" t="s">
        <v>554</v>
      </c>
      <c r="N119" s="50">
        <v>0.45</v>
      </c>
      <c r="O119" s="50">
        <v>1.8</v>
      </c>
      <c r="P119" s="50" t="s">
        <v>473</v>
      </c>
      <c r="Q119" s="51" t="s">
        <v>629</v>
      </c>
      <c r="R119" s="51" t="s">
        <v>470</v>
      </c>
    </row>
    <row r="120" spans="2:18" ht="20.100000000000001" customHeight="1">
      <c r="B120" s="49" t="str">
        <f t="shared" si="4"/>
        <v/>
      </c>
      <c r="C120" s="49" t="str">
        <f t="shared" si="5"/>
        <v/>
      </c>
      <c r="D120" s="49" t="str">
        <f t="shared" si="6"/>
        <v/>
      </c>
      <c r="E120" s="50" t="s">
        <v>462</v>
      </c>
      <c r="F120" s="50" t="s">
        <v>480</v>
      </c>
      <c r="G120" s="50" t="s">
        <v>464</v>
      </c>
      <c r="H120" s="50" t="s">
        <v>505</v>
      </c>
      <c r="I120" s="50">
        <v>10</v>
      </c>
      <c r="J120" s="50"/>
      <c r="K120" s="50"/>
      <c r="L120" s="50" t="s">
        <v>504</v>
      </c>
      <c r="M120" s="50" t="s">
        <v>554</v>
      </c>
      <c r="N120" s="50">
        <v>0.39</v>
      </c>
      <c r="O120" s="50">
        <v>1.8</v>
      </c>
      <c r="P120" s="50" t="s">
        <v>473</v>
      </c>
      <c r="Q120" s="51" t="s">
        <v>630</v>
      </c>
      <c r="R120" s="51" t="s">
        <v>470</v>
      </c>
    </row>
    <row r="121" spans="2:18" ht="20.100000000000001" customHeight="1">
      <c r="B121" s="49" t="str">
        <f t="shared" si="4"/>
        <v/>
      </c>
      <c r="C121" s="49" t="str">
        <f t="shared" si="5"/>
        <v/>
      </c>
      <c r="D121" s="49" t="str">
        <f t="shared" si="6"/>
        <v/>
      </c>
      <c r="E121" s="50" t="s">
        <v>462</v>
      </c>
      <c r="F121" s="50" t="s">
        <v>480</v>
      </c>
      <c r="G121" s="50" t="s">
        <v>488</v>
      </c>
      <c r="H121" s="50" t="s">
        <v>505</v>
      </c>
      <c r="I121" s="50">
        <v>10</v>
      </c>
      <c r="J121" s="50"/>
      <c r="K121" s="50"/>
      <c r="L121" s="50" t="s">
        <v>489</v>
      </c>
      <c r="M121" s="50" t="s">
        <v>554</v>
      </c>
      <c r="N121" s="50">
        <v>0.39</v>
      </c>
      <c r="O121" s="50">
        <v>1.8</v>
      </c>
      <c r="P121" s="50" t="s">
        <v>473</v>
      </c>
      <c r="Q121" s="51" t="s">
        <v>631</v>
      </c>
      <c r="R121" s="51" t="s">
        <v>470</v>
      </c>
    </row>
    <row r="122" spans="2:18" ht="20.100000000000001" customHeight="1">
      <c r="B122" s="49" t="str">
        <f t="shared" si="4"/>
        <v/>
      </c>
      <c r="C122" s="49" t="str">
        <f t="shared" si="5"/>
        <v/>
      </c>
      <c r="D122" s="49" t="str">
        <f t="shared" si="6"/>
        <v/>
      </c>
      <c r="E122" s="50" t="s">
        <v>462</v>
      </c>
      <c r="F122" s="50" t="s">
        <v>480</v>
      </c>
      <c r="G122" s="50" t="s">
        <v>515</v>
      </c>
      <c r="H122" s="50" t="s">
        <v>477</v>
      </c>
      <c r="I122" s="50">
        <v>10</v>
      </c>
      <c r="J122" s="50"/>
      <c r="K122" s="50"/>
      <c r="L122" s="50" t="s">
        <v>516</v>
      </c>
      <c r="M122" s="50" t="s">
        <v>554</v>
      </c>
      <c r="N122" s="50">
        <v>0.39</v>
      </c>
      <c r="O122" s="50">
        <v>1.8</v>
      </c>
      <c r="P122" s="50" t="s">
        <v>556</v>
      </c>
      <c r="Q122" s="51" t="s">
        <v>632</v>
      </c>
      <c r="R122" s="51" t="s">
        <v>470</v>
      </c>
    </row>
    <row r="123" spans="2:18" ht="20.100000000000001" customHeight="1">
      <c r="B123" s="49" t="str">
        <f t="shared" si="4"/>
        <v/>
      </c>
      <c r="C123" s="49" t="str">
        <f t="shared" si="5"/>
        <v/>
      </c>
      <c r="D123" s="49" t="str">
        <f t="shared" si="6"/>
        <v/>
      </c>
      <c r="E123" s="50" t="s">
        <v>462</v>
      </c>
      <c r="F123" s="50" t="s">
        <v>480</v>
      </c>
      <c r="G123" s="50" t="s">
        <v>491</v>
      </c>
      <c r="H123" s="50" t="s">
        <v>505</v>
      </c>
      <c r="I123" s="50">
        <v>10</v>
      </c>
      <c r="J123" s="50"/>
      <c r="K123" s="50"/>
      <c r="L123" s="50" t="s">
        <v>492</v>
      </c>
      <c r="M123" s="50" t="s">
        <v>554</v>
      </c>
      <c r="N123" s="50">
        <v>0.39</v>
      </c>
      <c r="O123" s="50">
        <v>1.8</v>
      </c>
      <c r="P123" s="50" t="s">
        <v>473</v>
      </c>
      <c r="Q123" s="51" t="s">
        <v>633</v>
      </c>
      <c r="R123" s="51" t="s">
        <v>470</v>
      </c>
    </row>
    <row r="124" spans="2:18" ht="20.100000000000001" customHeight="1">
      <c r="B124" s="49" t="str">
        <f t="shared" si="4"/>
        <v/>
      </c>
      <c r="C124" s="49" t="str">
        <f t="shared" si="5"/>
        <v/>
      </c>
      <c r="D124" s="49" t="str">
        <f t="shared" si="6"/>
        <v/>
      </c>
      <c r="E124" s="50" t="s">
        <v>462</v>
      </c>
      <c r="F124" s="50" t="s">
        <v>480</v>
      </c>
      <c r="G124" s="50" t="s">
        <v>496</v>
      </c>
      <c r="H124" s="50" t="s">
        <v>505</v>
      </c>
      <c r="I124" s="50">
        <v>10</v>
      </c>
      <c r="J124" s="50"/>
      <c r="K124" s="50"/>
      <c r="L124" s="50" t="s">
        <v>497</v>
      </c>
      <c r="M124" s="50" t="s">
        <v>554</v>
      </c>
      <c r="N124" s="50">
        <v>0.39</v>
      </c>
      <c r="O124" s="50">
        <v>1.8</v>
      </c>
      <c r="P124" s="50" t="s">
        <v>473</v>
      </c>
      <c r="Q124" s="51" t="s">
        <v>634</v>
      </c>
      <c r="R124" s="51" t="s">
        <v>470</v>
      </c>
    </row>
    <row r="125" spans="2:18" ht="20.100000000000001" customHeight="1">
      <c r="B125" s="49" t="str">
        <f t="shared" si="4"/>
        <v/>
      </c>
      <c r="C125" s="49" t="str">
        <f t="shared" si="5"/>
        <v/>
      </c>
      <c r="D125" s="49" t="str">
        <f t="shared" si="6"/>
        <v/>
      </c>
      <c r="E125" s="50" t="s">
        <v>462</v>
      </c>
      <c r="F125" s="50" t="s">
        <v>486</v>
      </c>
      <c r="G125" s="50" t="s">
        <v>488</v>
      </c>
      <c r="H125" s="50" t="s">
        <v>489</v>
      </c>
      <c r="I125" s="50">
        <v>11</v>
      </c>
      <c r="J125" s="50"/>
      <c r="K125" s="50"/>
      <c r="L125" s="50" t="s">
        <v>483</v>
      </c>
      <c r="M125" s="50" t="s">
        <v>554</v>
      </c>
      <c r="N125" s="50">
        <v>0.42</v>
      </c>
      <c r="O125" s="50">
        <v>1.8</v>
      </c>
      <c r="P125" s="50" t="s">
        <v>468</v>
      </c>
      <c r="Q125" s="51" t="s">
        <v>635</v>
      </c>
      <c r="R125" s="51" t="s">
        <v>470</v>
      </c>
    </row>
    <row r="126" spans="2:18" ht="20.100000000000001" customHeight="1">
      <c r="B126" s="49" t="str">
        <f t="shared" si="4"/>
        <v/>
      </c>
      <c r="C126" s="49" t="str">
        <f t="shared" si="5"/>
        <v/>
      </c>
      <c r="D126" s="49" t="str">
        <f t="shared" si="6"/>
        <v/>
      </c>
      <c r="E126" s="50" t="s">
        <v>462</v>
      </c>
      <c r="F126" s="50" t="s">
        <v>486</v>
      </c>
      <c r="G126" s="50" t="s">
        <v>491</v>
      </c>
      <c r="H126" s="50" t="s">
        <v>483</v>
      </c>
      <c r="I126" s="50">
        <v>11</v>
      </c>
      <c r="J126" s="50"/>
      <c r="K126" s="50"/>
      <c r="L126" s="50" t="s">
        <v>492</v>
      </c>
      <c r="M126" s="50" t="s">
        <v>554</v>
      </c>
      <c r="N126" s="50">
        <v>0.37</v>
      </c>
      <c r="O126" s="50">
        <v>1.8</v>
      </c>
      <c r="P126" s="50" t="s">
        <v>493</v>
      </c>
      <c r="Q126" s="51" t="s">
        <v>636</v>
      </c>
      <c r="R126" s="51" t="s">
        <v>470</v>
      </c>
    </row>
    <row r="127" spans="2:18" ht="20.100000000000001" customHeight="1">
      <c r="B127" s="49" t="str">
        <f t="shared" si="4"/>
        <v/>
      </c>
      <c r="C127" s="49" t="str">
        <f t="shared" si="5"/>
        <v/>
      </c>
      <c r="D127" s="49" t="str">
        <f t="shared" si="6"/>
        <v/>
      </c>
      <c r="E127" s="50" t="s">
        <v>462</v>
      </c>
      <c r="F127" s="50" t="s">
        <v>486</v>
      </c>
      <c r="G127" s="50" t="s">
        <v>496</v>
      </c>
      <c r="H127" s="50" t="s">
        <v>483</v>
      </c>
      <c r="I127" s="50">
        <v>11</v>
      </c>
      <c r="J127" s="50"/>
      <c r="K127" s="50"/>
      <c r="L127" s="50" t="s">
        <v>497</v>
      </c>
      <c r="M127" s="50" t="s">
        <v>554</v>
      </c>
      <c r="N127" s="50">
        <v>0.37</v>
      </c>
      <c r="O127" s="50">
        <v>1.8</v>
      </c>
      <c r="P127" s="50" t="s">
        <v>493</v>
      </c>
      <c r="Q127" s="51" t="s">
        <v>637</v>
      </c>
      <c r="R127" s="51" t="s">
        <v>470</v>
      </c>
    </row>
    <row r="128" spans="2:18" ht="20.100000000000001" customHeight="1">
      <c r="B128" s="49" t="str">
        <f t="shared" si="4"/>
        <v/>
      </c>
      <c r="C128" s="49" t="str">
        <f t="shared" si="5"/>
        <v/>
      </c>
      <c r="D128" s="49" t="str">
        <f t="shared" si="6"/>
        <v/>
      </c>
      <c r="E128" s="50" t="s">
        <v>462</v>
      </c>
      <c r="F128" s="50" t="s">
        <v>486</v>
      </c>
      <c r="G128" s="50" t="s">
        <v>488</v>
      </c>
      <c r="H128" s="50" t="s">
        <v>483</v>
      </c>
      <c r="I128" s="50">
        <v>11</v>
      </c>
      <c r="J128" s="50"/>
      <c r="K128" s="50"/>
      <c r="L128" s="50" t="s">
        <v>489</v>
      </c>
      <c r="M128" s="50" t="s">
        <v>554</v>
      </c>
      <c r="N128" s="50">
        <v>0.37</v>
      </c>
      <c r="O128" s="50">
        <v>1.8</v>
      </c>
      <c r="P128" s="50" t="s">
        <v>473</v>
      </c>
      <c r="Q128" s="51" t="s">
        <v>638</v>
      </c>
      <c r="R128" s="51" t="s">
        <v>470</v>
      </c>
    </row>
    <row r="129" spans="2:18" ht="20.100000000000001" customHeight="1">
      <c r="B129" s="49" t="str">
        <f t="shared" si="4"/>
        <v/>
      </c>
      <c r="C129" s="49" t="str">
        <f t="shared" si="5"/>
        <v/>
      </c>
      <c r="D129" s="49" t="str">
        <f t="shared" si="6"/>
        <v/>
      </c>
      <c r="E129" s="50" t="s">
        <v>462</v>
      </c>
      <c r="F129" s="50" t="s">
        <v>463</v>
      </c>
      <c r="G129" s="50" t="s">
        <v>585</v>
      </c>
      <c r="H129" s="50" t="s">
        <v>639</v>
      </c>
      <c r="I129" s="50">
        <v>7</v>
      </c>
      <c r="J129" s="50"/>
      <c r="K129" s="50"/>
      <c r="L129" s="50" t="s">
        <v>466</v>
      </c>
      <c r="M129" s="50" t="s">
        <v>467</v>
      </c>
      <c r="N129" s="50">
        <v>0.54</v>
      </c>
      <c r="O129" s="50">
        <v>1.8</v>
      </c>
      <c r="P129" s="50" t="s">
        <v>473</v>
      </c>
      <c r="Q129" s="51" t="s">
        <v>640</v>
      </c>
      <c r="R129" s="51" t="s">
        <v>470</v>
      </c>
    </row>
    <row r="130" spans="2:18" ht="20.100000000000001" customHeight="1">
      <c r="B130" s="49" t="str">
        <f t="shared" si="4"/>
        <v/>
      </c>
      <c r="C130" s="49" t="str">
        <f t="shared" si="5"/>
        <v/>
      </c>
      <c r="D130" s="49" t="str">
        <f t="shared" si="6"/>
        <v/>
      </c>
      <c r="E130" s="50" t="s">
        <v>462</v>
      </c>
      <c r="F130" s="50" t="s">
        <v>463</v>
      </c>
      <c r="G130" s="50" t="s">
        <v>588</v>
      </c>
      <c r="H130" s="50" t="s">
        <v>589</v>
      </c>
      <c r="I130" s="50">
        <v>7</v>
      </c>
      <c r="J130" s="50"/>
      <c r="K130" s="50"/>
      <c r="L130" s="50" t="s">
        <v>536</v>
      </c>
      <c r="M130" s="50" t="s">
        <v>467</v>
      </c>
      <c r="N130" s="50">
        <v>0.54</v>
      </c>
      <c r="O130" s="50">
        <v>1.8</v>
      </c>
      <c r="P130" s="50" t="s">
        <v>473</v>
      </c>
      <c r="Q130" s="51" t="s">
        <v>641</v>
      </c>
      <c r="R130" s="51" t="s">
        <v>470</v>
      </c>
    </row>
    <row r="131" spans="2:18" ht="20.100000000000001" customHeight="1">
      <c r="B131" s="49" t="str">
        <f t="shared" si="4"/>
        <v/>
      </c>
      <c r="C131" s="49" t="str">
        <f t="shared" si="5"/>
        <v/>
      </c>
      <c r="D131" s="49" t="str">
        <f t="shared" si="6"/>
        <v/>
      </c>
      <c r="E131" s="50" t="s">
        <v>462</v>
      </c>
      <c r="F131" s="50" t="s">
        <v>463</v>
      </c>
      <c r="G131" s="50" t="s">
        <v>588</v>
      </c>
      <c r="H131" s="50" t="s">
        <v>642</v>
      </c>
      <c r="I131" s="50">
        <v>7</v>
      </c>
      <c r="J131" s="50"/>
      <c r="K131" s="50"/>
      <c r="L131" s="50" t="s">
        <v>466</v>
      </c>
      <c r="M131" s="50" t="s">
        <v>467</v>
      </c>
      <c r="N131" s="50">
        <v>0.54</v>
      </c>
      <c r="O131" s="50">
        <v>1.8</v>
      </c>
      <c r="P131" s="50" t="s">
        <v>473</v>
      </c>
      <c r="Q131" s="51" t="s">
        <v>643</v>
      </c>
      <c r="R131" s="51" t="s">
        <v>470</v>
      </c>
    </row>
    <row r="132" spans="2:18" ht="20.100000000000001" customHeight="1">
      <c r="B132" s="49" t="str">
        <f t="shared" si="4"/>
        <v/>
      </c>
      <c r="C132" s="49" t="str">
        <f t="shared" si="5"/>
        <v/>
      </c>
      <c r="D132" s="49" t="str">
        <f t="shared" si="6"/>
        <v/>
      </c>
      <c r="E132" s="50" t="s">
        <v>462</v>
      </c>
      <c r="F132" s="50" t="s">
        <v>463</v>
      </c>
      <c r="G132" s="50" t="s">
        <v>585</v>
      </c>
      <c r="H132" s="50" t="s">
        <v>466</v>
      </c>
      <c r="I132" s="50">
        <v>7</v>
      </c>
      <c r="J132" s="50"/>
      <c r="K132" s="50"/>
      <c r="L132" s="50" t="s">
        <v>639</v>
      </c>
      <c r="M132" s="50" t="s">
        <v>467</v>
      </c>
      <c r="N132" s="50">
        <v>0.54</v>
      </c>
      <c r="O132" s="50">
        <v>1.8</v>
      </c>
      <c r="P132" s="50" t="s">
        <v>473</v>
      </c>
      <c r="Q132" s="51" t="s">
        <v>644</v>
      </c>
      <c r="R132" s="51" t="s">
        <v>470</v>
      </c>
    </row>
    <row r="133" spans="2:18" ht="20.100000000000001" customHeight="1">
      <c r="B133" s="49" t="str">
        <f t="shared" si="4"/>
        <v/>
      </c>
      <c r="C133" s="49" t="str">
        <f t="shared" si="5"/>
        <v/>
      </c>
      <c r="D133" s="49" t="str">
        <f t="shared" si="6"/>
        <v/>
      </c>
      <c r="E133" s="50" t="s">
        <v>462</v>
      </c>
      <c r="F133" s="50" t="s">
        <v>463</v>
      </c>
      <c r="G133" s="50" t="s">
        <v>588</v>
      </c>
      <c r="H133" s="50" t="s">
        <v>536</v>
      </c>
      <c r="I133" s="50">
        <v>7</v>
      </c>
      <c r="J133" s="50"/>
      <c r="K133" s="50"/>
      <c r="L133" s="50" t="s">
        <v>589</v>
      </c>
      <c r="M133" s="50" t="s">
        <v>467</v>
      </c>
      <c r="N133" s="50">
        <v>0.53</v>
      </c>
      <c r="O133" s="50">
        <v>1.8</v>
      </c>
      <c r="P133" s="50" t="s">
        <v>473</v>
      </c>
      <c r="Q133" s="51" t="s">
        <v>645</v>
      </c>
      <c r="R133" s="51" t="s">
        <v>470</v>
      </c>
    </row>
    <row r="134" spans="2:18" ht="20.100000000000001" customHeight="1">
      <c r="B134" s="49" t="str">
        <f t="shared" si="4"/>
        <v/>
      </c>
      <c r="C134" s="49" t="str">
        <f t="shared" si="5"/>
        <v/>
      </c>
      <c r="D134" s="49" t="str">
        <f t="shared" si="6"/>
        <v/>
      </c>
      <c r="E134" s="50" t="s">
        <v>462</v>
      </c>
      <c r="F134" s="50" t="s">
        <v>463</v>
      </c>
      <c r="G134" s="50" t="s">
        <v>588</v>
      </c>
      <c r="H134" s="50" t="s">
        <v>466</v>
      </c>
      <c r="I134" s="50">
        <v>7</v>
      </c>
      <c r="J134" s="50"/>
      <c r="K134" s="50"/>
      <c r="L134" s="50" t="s">
        <v>642</v>
      </c>
      <c r="M134" s="50" t="s">
        <v>467</v>
      </c>
      <c r="N134" s="50">
        <v>0.54</v>
      </c>
      <c r="O134" s="50">
        <v>1.8</v>
      </c>
      <c r="P134" s="50" t="s">
        <v>473</v>
      </c>
      <c r="Q134" s="51" t="s">
        <v>646</v>
      </c>
      <c r="R134" s="51" t="s">
        <v>470</v>
      </c>
    </row>
    <row r="135" spans="2:18" ht="20.100000000000001" customHeight="1">
      <c r="B135" s="49" t="str">
        <f t="shared" si="4"/>
        <v/>
      </c>
      <c r="C135" s="49" t="str">
        <f t="shared" si="5"/>
        <v/>
      </c>
      <c r="D135" s="49" t="str">
        <f t="shared" si="6"/>
        <v/>
      </c>
      <c r="E135" s="50" t="s">
        <v>462</v>
      </c>
      <c r="F135" s="50" t="s">
        <v>476</v>
      </c>
      <c r="G135" s="50" t="s">
        <v>585</v>
      </c>
      <c r="H135" s="50" t="s">
        <v>586</v>
      </c>
      <c r="I135" s="50">
        <v>7</v>
      </c>
      <c r="J135" s="50"/>
      <c r="K135" s="50"/>
      <c r="L135" s="50" t="s">
        <v>505</v>
      </c>
      <c r="M135" s="50" t="s">
        <v>467</v>
      </c>
      <c r="N135" s="50">
        <v>0.44</v>
      </c>
      <c r="O135" s="50">
        <v>1.8</v>
      </c>
      <c r="P135" s="50" t="s">
        <v>473</v>
      </c>
      <c r="Q135" s="51" t="s">
        <v>647</v>
      </c>
      <c r="R135" s="51" t="s">
        <v>470</v>
      </c>
    </row>
    <row r="136" spans="2:18" ht="20.100000000000001" customHeight="1">
      <c r="B136" s="49" t="str">
        <f t="shared" si="4"/>
        <v/>
      </c>
      <c r="C136" s="49" t="str">
        <f t="shared" si="5"/>
        <v/>
      </c>
      <c r="D136" s="49" t="str">
        <f t="shared" si="6"/>
        <v/>
      </c>
      <c r="E136" s="50" t="s">
        <v>462</v>
      </c>
      <c r="F136" s="50" t="s">
        <v>476</v>
      </c>
      <c r="G136" s="50" t="s">
        <v>585</v>
      </c>
      <c r="H136" s="50" t="s">
        <v>639</v>
      </c>
      <c r="I136" s="50">
        <v>7</v>
      </c>
      <c r="J136" s="50"/>
      <c r="K136" s="50"/>
      <c r="L136" s="50" t="s">
        <v>477</v>
      </c>
      <c r="M136" s="50" t="s">
        <v>467</v>
      </c>
      <c r="N136" s="50">
        <v>0.44</v>
      </c>
      <c r="O136" s="50">
        <v>1.8</v>
      </c>
      <c r="P136" s="50" t="s">
        <v>473</v>
      </c>
      <c r="Q136" s="51" t="s">
        <v>648</v>
      </c>
      <c r="R136" s="51" t="s">
        <v>470</v>
      </c>
    </row>
    <row r="137" spans="2:18" ht="20.100000000000001" customHeight="1">
      <c r="B137" s="49" t="str">
        <f t="shared" si="4"/>
        <v/>
      </c>
      <c r="C137" s="49" t="str">
        <f t="shared" si="5"/>
        <v/>
      </c>
      <c r="D137" s="49" t="str">
        <f t="shared" si="6"/>
        <v/>
      </c>
      <c r="E137" s="50" t="s">
        <v>462</v>
      </c>
      <c r="F137" s="50" t="s">
        <v>476</v>
      </c>
      <c r="G137" s="50" t="s">
        <v>588</v>
      </c>
      <c r="H137" s="50" t="s">
        <v>589</v>
      </c>
      <c r="I137" s="50">
        <v>7</v>
      </c>
      <c r="J137" s="50"/>
      <c r="K137" s="50"/>
      <c r="L137" s="50" t="s">
        <v>505</v>
      </c>
      <c r="M137" s="50" t="s">
        <v>467</v>
      </c>
      <c r="N137" s="50">
        <v>0.44</v>
      </c>
      <c r="O137" s="50">
        <v>1.8</v>
      </c>
      <c r="P137" s="50" t="s">
        <v>473</v>
      </c>
      <c r="Q137" s="51" t="s">
        <v>649</v>
      </c>
      <c r="R137" s="51" t="s">
        <v>470</v>
      </c>
    </row>
    <row r="138" spans="2:18" ht="20.100000000000001" customHeight="1">
      <c r="B138" s="49" t="str">
        <f t="shared" si="4"/>
        <v/>
      </c>
      <c r="C138" s="49" t="str">
        <f t="shared" si="5"/>
        <v/>
      </c>
      <c r="D138" s="49" t="str">
        <f t="shared" si="6"/>
        <v/>
      </c>
      <c r="E138" s="50" t="s">
        <v>462</v>
      </c>
      <c r="F138" s="50" t="s">
        <v>476</v>
      </c>
      <c r="G138" s="50" t="s">
        <v>588</v>
      </c>
      <c r="H138" s="50" t="s">
        <v>642</v>
      </c>
      <c r="I138" s="50">
        <v>7</v>
      </c>
      <c r="J138" s="50"/>
      <c r="K138" s="50"/>
      <c r="L138" s="50" t="s">
        <v>477</v>
      </c>
      <c r="M138" s="50" t="s">
        <v>467</v>
      </c>
      <c r="N138" s="50">
        <v>0.44</v>
      </c>
      <c r="O138" s="50">
        <v>1.8</v>
      </c>
      <c r="P138" s="50" t="s">
        <v>473</v>
      </c>
      <c r="Q138" s="51" t="s">
        <v>650</v>
      </c>
      <c r="R138" s="51" t="s">
        <v>470</v>
      </c>
    </row>
    <row r="139" spans="2:18" ht="20.100000000000001" customHeight="1">
      <c r="B139" s="49" t="str">
        <f t="shared" si="4"/>
        <v/>
      </c>
      <c r="C139" s="49" t="str">
        <f t="shared" si="5"/>
        <v/>
      </c>
      <c r="D139" s="49" t="str">
        <f t="shared" si="6"/>
        <v/>
      </c>
      <c r="E139" s="50" t="s">
        <v>462</v>
      </c>
      <c r="F139" s="50" t="s">
        <v>476</v>
      </c>
      <c r="G139" s="50" t="s">
        <v>591</v>
      </c>
      <c r="H139" s="50" t="s">
        <v>592</v>
      </c>
      <c r="I139" s="50">
        <v>7</v>
      </c>
      <c r="J139" s="50"/>
      <c r="K139" s="50"/>
      <c r="L139" s="50" t="s">
        <v>505</v>
      </c>
      <c r="M139" s="50" t="s">
        <v>467</v>
      </c>
      <c r="N139" s="50">
        <v>0.42</v>
      </c>
      <c r="O139" s="50">
        <v>1.8</v>
      </c>
      <c r="P139" s="50" t="s">
        <v>473</v>
      </c>
      <c r="Q139" s="51" t="s">
        <v>651</v>
      </c>
      <c r="R139" s="51" t="s">
        <v>470</v>
      </c>
    </row>
    <row r="140" spans="2:18" ht="20.100000000000001" customHeight="1">
      <c r="B140" s="49" t="str">
        <f t="shared" si="4"/>
        <v/>
      </c>
      <c r="C140" s="49" t="str">
        <f t="shared" si="5"/>
        <v/>
      </c>
      <c r="D140" s="49" t="str">
        <f t="shared" si="6"/>
        <v/>
      </c>
      <c r="E140" s="50" t="s">
        <v>462</v>
      </c>
      <c r="F140" s="50" t="s">
        <v>476</v>
      </c>
      <c r="G140" s="50" t="s">
        <v>594</v>
      </c>
      <c r="H140" s="50" t="s">
        <v>595</v>
      </c>
      <c r="I140" s="50">
        <v>7</v>
      </c>
      <c r="J140" s="50"/>
      <c r="K140" s="50"/>
      <c r="L140" s="50" t="s">
        <v>505</v>
      </c>
      <c r="M140" s="50" t="s">
        <v>467</v>
      </c>
      <c r="N140" s="50">
        <v>0.42</v>
      </c>
      <c r="O140" s="50">
        <v>1.8</v>
      </c>
      <c r="P140" s="50" t="s">
        <v>473</v>
      </c>
      <c r="Q140" s="51" t="s">
        <v>652</v>
      </c>
      <c r="R140" s="51" t="s">
        <v>470</v>
      </c>
    </row>
    <row r="141" spans="2:18" ht="20.100000000000001" customHeight="1">
      <c r="B141" s="49" t="str">
        <f t="shared" si="4"/>
        <v/>
      </c>
      <c r="C141" s="49" t="str">
        <f t="shared" si="5"/>
        <v/>
      </c>
      <c r="D141" s="49" t="str">
        <f t="shared" si="6"/>
        <v/>
      </c>
      <c r="E141" s="50" t="s">
        <v>462</v>
      </c>
      <c r="F141" s="50" t="s">
        <v>480</v>
      </c>
      <c r="G141" s="50" t="s">
        <v>585</v>
      </c>
      <c r="H141" s="50" t="s">
        <v>505</v>
      </c>
      <c r="I141" s="50">
        <v>7</v>
      </c>
      <c r="J141" s="50"/>
      <c r="K141" s="50"/>
      <c r="L141" s="50" t="s">
        <v>586</v>
      </c>
      <c r="M141" s="50" t="s">
        <v>467</v>
      </c>
      <c r="N141" s="50">
        <v>0.38</v>
      </c>
      <c r="O141" s="50">
        <v>1.8</v>
      </c>
      <c r="P141" s="50" t="s">
        <v>473</v>
      </c>
      <c r="Q141" s="51" t="s">
        <v>653</v>
      </c>
      <c r="R141" s="51" t="s">
        <v>470</v>
      </c>
    </row>
    <row r="142" spans="2:18" ht="20.100000000000001" customHeight="1">
      <c r="B142" s="49" t="str">
        <f t="shared" si="4"/>
        <v/>
      </c>
      <c r="C142" s="49" t="str">
        <f t="shared" si="5"/>
        <v/>
      </c>
      <c r="D142" s="49" t="str">
        <f t="shared" si="6"/>
        <v/>
      </c>
      <c r="E142" s="50" t="s">
        <v>462</v>
      </c>
      <c r="F142" s="50" t="s">
        <v>480</v>
      </c>
      <c r="G142" s="50" t="s">
        <v>585</v>
      </c>
      <c r="H142" s="50" t="s">
        <v>477</v>
      </c>
      <c r="I142" s="50">
        <v>7</v>
      </c>
      <c r="J142" s="50"/>
      <c r="K142" s="50"/>
      <c r="L142" s="50" t="s">
        <v>639</v>
      </c>
      <c r="M142" s="50" t="s">
        <v>467</v>
      </c>
      <c r="N142" s="50">
        <v>0.38</v>
      </c>
      <c r="O142" s="50">
        <v>1.8</v>
      </c>
      <c r="P142" s="50" t="s">
        <v>473</v>
      </c>
      <c r="Q142" s="51" t="s">
        <v>654</v>
      </c>
      <c r="R142" s="51" t="s">
        <v>470</v>
      </c>
    </row>
    <row r="143" spans="2:18" ht="20.100000000000001" customHeight="1">
      <c r="B143" s="49" t="str">
        <f t="shared" si="4"/>
        <v/>
      </c>
      <c r="C143" s="49" t="str">
        <f t="shared" si="5"/>
        <v/>
      </c>
      <c r="D143" s="49" t="str">
        <f t="shared" si="6"/>
        <v/>
      </c>
      <c r="E143" s="50" t="s">
        <v>462</v>
      </c>
      <c r="F143" s="50" t="s">
        <v>480</v>
      </c>
      <c r="G143" s="50" t="s">
        <v>588</v>
      </c>
      <c r="H143" s="50" t="s">
        <v>505</v>
      </c>
      <c r="I143" s="50">
        <v>7</v>
      </c>
      <c r="J143" s="50"/>
      <c r="K143" s="50"/>
      <c r="L143" s="50" t="s">
        <v>589</v>
      </c>
      <c r="M143" s="50" t="s">
        <v>467</v>
      </c>
      <c r="N143" s="50">
        <v>0.38</v>
      </c>
      <c r="O143" s="50">
        <v>1.8</v>
      </c>
      <c r="P143" s="50" t="s">
        <v>473</v>
      </c>
      <c r="Q143" s="51" t="s">
        <v>655</v>
      </c>
      <c r="R143" s="51" t="s">
        <v>470</v>
      </c>
    </row>
    <row r="144" spans="2:18" ht="20.100000000000001" customHeight="1">
      <c r="B144" s="49" t="str">
        <f t="shared" ref="B144:B207" si="7">IF(OR($C$9="",$C$10=""),"",IFERROR(IF(AND($U$20&lt;&gt;R144,$V$20&lt;&gt;R144),"－",IF(AND(COUNTIF($C$9,"*樹脂スペーサー*")&gt;0,OR(M144="空気",F144="一般",F144="一般ＰＧ")),"－",IF(AND($W$23&gt;0,$W$23&gt;=O144),$U$23,IF(AND($W$24&gt;0,$W$24&gt;=O144),$U$24,IF(AND($W$25&gt;0,$W$25&gt;=O144),$U$25,IF(AND($W$26&gt;0,$W$26&gt;=O144),$U$26,IF(AND($W$27&gt;0,$W$27&gt;=O144),$U$27,IF(AND($W$28&gt;0,$W$28&gt;=O144),$U$28,IF(AND($W$29&gt;0,$W$29&gt;=O144),$U$29,"－"))))))))),"－"))</f>
        <v/>
      </c>
      <c r="C144" s="49" t="str">
        <f t="shared" ref="C144:C207" si="8">IF(B144="","",IF(B144&lt;&gt;"－",VLOOKUP(B144,$U$23:$V$29,2,FALSE),"－"))</f>
        <v/>
      </c>
      <c r="D144" s="49" t="str">
        <f t="shared" ref="D144:D207" si="9">IF($H$9="","",IF(AND(COUNTIF($V$32,"*樹脂スペーサー*")&gt;0,OR(M144="空気",F144="一般",F144="一般ＰＧ")),"－",IF(AND($V$33&lt;&gt;R144,$W$33&lt;&gt;R144),"－",IF(MID($H$9,10,1)="Z",IF(N144&lt;=0.7,"○","－"),IF($V$34&gt;=O144,"○","－")))))</f>
        <v/>
      </c>
      <c r="E144" s="50" t="s">
        <v>462</v>
      </c>
      <c r="F144" s="50" t="s">
        <v>480</v>
      </c>
      <c r="G144" s="50" t="s">
        <v>588</v>
      </c>
      <c r="H144" s="50" t="s">
        <v>477</v>
      </c>
      <c r="I144" s="50">
        <v>7</v>
      </c>
      <c r="J144" s="50"/>
      <c r="K144" s="50"/>
      <c r="L144" s="50" t="s">
        <v>642</v>
      </c>
      <c r="M144" s="50" t="s">
        <v>467</v>
      </c>
      <c r="N144" s="50">
        <v>0.38</v>
      </c>
      <c r="O144" s="50">
        <v>1.8</v>
      </c>
      <c r="P144" s="50" t="s">
        <v>473</v>
      </c>
      <c r="Q144" s="51" t="s">
        <v>656</v>
      </c>
      <c r="R144" s="51" t="s">
        <v>470</v>
      </c>
    </row>
    <row r="145" spans="2:18" ht="20.100000000000001" customHeight="1">
      <c r="B145" s="49" t="str">
        <f t="shared" si="7"/>
        <v/>
      </c>
      <c r="C145" s="49" t="str">
        <f t="shared" si="8"/>
        <v/>
      </c>
      <c r="D145" s="49" t="str">
        <f t="shared" si="9"/>
        <v/>
      </c>
      <c r="E145" s="50" t="s">
        <v>462</v>
      </c>
      <c r="F145" s="50" t="s">
        <v>480</v>
      </c>
      <c r="G145" s="50" t="s">
        <v>591</v>
      </c>
      <c r="H145" s="50" t="s">
        <v>505</v>
      </c>
      <c r="I145" s="50">
        <v>7</v>
      </c>
      <c r="J145" s="50"/>
      <c r="K145" s="50"/>
      <c r="L145" s="50" t="s">
        <v>592</v>
      </c>
      <c r="M145" s="50" t="s">
        <v>467</v>
      </c>
      <c r="N145" s="50">
        <v>0.38</v>
      </c>
      <c r="O145" s="50">
        <v>1.8</v>
      </c>
      <c r="P145" s="50" t="s">
        <v>473</v>
      </c>
      <c r="Q145" s="51" t="s">
        <v>657</v>
      </c>
      <c r="R145" s="51" t="s">
        <v>470</v>
      </c>
    </row>
    <row r="146" spans="2:18" ht="20.100000000000001" customHeight="1">
      <c r="B146" s="49" t="str">
        <f t="shared" si="7"/>
        <v/>
      </c>
      <c r="C146" s="49" t="str">
        <f t="shared" si="8"/>
        <v/>
      </c>
      <c r="D146" s="49" t="str">
        <f t="shared" si="9"/>
        <v/>
      </c>
      <c r="E146" s="50" t="s">
        <v>462</v>
      </c>
      <c r="F146" s="50" t="s">
        <v>480</v>
      </c>
      <c r="G146" s="50" t="s">
        <v>594</v>
      </c>
      <c r="H146" s="50" t="s">
        <v>505</v>
      </c>
      <c r="I146" s="50">
        <v>7</v>
      </c>
      <c r="J146" s="50"/>
      <c r="K146" s="50"/>
      <c r="L146" s="50" t="s">
        <v>595</v>
      </c>
      <c r="M146" s="50" t="s">
        <v>467</v>
      </c>
      <c r="N146" s="50">
        <v>0.38</v>
      </c>
      <c r="O146" s="50">
        <v>1.8</v>
      </c>
      <c r="P146" s="50" t="s">
        <v>473</v>
      </c>
      <c r="Q146" s="51" t="s">
        <v>658</v>
      </c>
      <c r="R146" s="51" t="s">
        <v>470</v>
      </c>
    </row>
    <row r="147" spans="2:18" ht="20.100000000000001" customHeight="1">
      <c r="B147" s="49" t="str">
        <f t="shared" si="7"/>
        <v/>
      </c>
      <c r="C147" s="49" t="str">
        <f t="shared" si="8"/>
        <v/>
      </c>
      <c r="D147" s="49" t="str">
        <f t="shared" si="9"/>
        <v/>
      </c>
      <c r="E147" s="50" t="s">
        <v>462</v>
      </c>
      <c r="F147" s="50" t="s">
        <v>486</v>
      </c>
      <c r="G147" s="50" t="s">
        <v>585</v>
      </c>
      <c r="H147" s="50" t="s">
        <v>639</v>
      </c>
      <c r="I147" s="50">
        <v>7</v>
      </c>
      <c r="J147" s="50"/>
      <c r="K147" s="50"/>
      <c r="L147" s="50" t="s">
        <v>483</v>
      </c>
      <c r="M147" s="50" t="s">
        <v>467</v>
      </c>
      <c r="N147" s="50">
        <v>0.4</v>
      </c>
      <c r="O147" s="50">
        <v>1.8</v>
      </c>
      <c r="P147" s="50" t="s">
        <v>473</v>
      </c>
      <c r="Q147" s="51" t="s">
        <v>659</v>
      </c>
      <c r="R147" s="51" t="s">
        <v>470</v>
      </c>
    </row>
    <row r="148" spans="2:18" ht="20.100000000000001" customHeight="1">
      <c r="B148" s="49" t="str">
        <f t="shared" si="7"/>
        <v/>
      </c>
      <c r="C148" s="49" t="str">
        <f t="shared" si="8"/>
        <v/>
      </c>
      <c r="D148" s="49" t="str">
        <f t="shared" si="9"/>
        <v/>
      </c>
      <c r="E148" s="50" t="s">
        <v>462</v>
      </c>
      <c r="F148" s="50" t="s">
        <v>486</v>
      </c>
      <c r="G148" s="50" t="s">
        <v>588</v>
      </c>
      <c r="H148" s="50" t="s">
        <v>589</v>
      </c>
      <c r="I148" s="50">
        <v>7</v>
      </c>
      <c r="J148" s="50"/>
      <c r="K148" s="50"/>
      <c r="L148" s="50" t="s">
        <v>545</v>
      </c>
      <c r="M148" s="50" t="s">
        <v>467</v>
      </c>
      <c r="N148" s="50">
        <v>0.4</v>
      </c>
      <c r="O148" s="50">
        <v>1.8</v>
      </c>
      <c r="P148" s="50" t="s">
        <v>473</v>
      </c>
      <c r="Q148" s="51" t="s">
        <v>660</v>
      </c>
      <c r="R148" s="51" t="s">
        <v>470</v>
      </c>
    </row>
    <row r="149" spans="2:18" ht="20.100000000000001" customHeight="1">
      <c r="B149" s="49" t="str">
        <f t="shared" si="7"/>
        <v/>
      </c>
      <c r="C149" s="49" t="str">
        <f t="shared" si="8"/>
        <v/>
      </c>
      <c r="D149" s="49" t="str">
        <f t="shared" si="9"/>
        <v/>
      </c>
      <c r="E149" s="50" t="s">
        <v>462</v>
      </c>
      <c r="F149" s="50" t="s">
        <v>486</v>
      </c>
      <c r="G149" s="50" t="s">
        <v>588</v>
      </c>
      <c r="H149" s="50" t="s">
        <v>642</v>
      </c>
      <c r="I149" s="50">
        <v>7</v>
      </c>
      <c r="J149" s="50"/>
      <c r="K149" s="50"/>
      <c r="L149" s="50" t="s">
        <v>483</v>
      </c>
      <c r="M149" s="50" t="s">
        <v>467</v>
      </c>
      <c r="N149" s="50">
        <v>0.4</v>
      </c>
      <c r="O149" s="50">
        <v>1.8</v>
      </c>
      <c r="P149" s="50" t="s">
        <v>473</v>
      </c>
      <c r="Q149" s="51" t="s">
        <v>661</v>
      </c>
      <c r="R149" s="51" t="s">
        <v>470</v>
      </c>
    </row>
    <row r="150" spans="2:18" ht="20.100000000000001" customHeight="1">
      <c r="B150" s="49" t="str">
        <f t="shared" si="7"/>
        <v/>
      </c>
      <c r="C150" s="49" t="str">
        <f t="shared" si="8"/>
        <v/>
      </c>
      <c r="D150" s="49" t="str">
        <f t="shared" si="9"/>
        <v/>
      </c>
      <c r="E150" s="50" t="s">
        <v>462</v>
      </c>
      <c r="F150" s="50" t="s">
        <v>486</v>
      </c>
      <c r="G150" s="50" t="s">
        <v>585</v>
      </c>
      <c r="H150" s="50" t="s">
        <v>483</v>
      </c>
      <c r="I150" s="50">
        <v>7</v>
      </c>
      <c r="J150" s="50"/>
      <c r="K150" s="50"/>
      <c r="L150" s="50" t="s">
        <v>639</v>
      </c>
      <c r="M150" s="50" t="s">
        <v>467</v>
      </c>
      <c r="N150" s="50">
        <v>0.37</v>
      </c>
      <c r="O150" s="50">
        <v>1.8</v>
      </c>
      <c r="P150" s="50" t="s">
        <v>473</v>
      </c>
      <c r="Q150" s="51" t="s">
        <v>662</v>
      </c>
      <c r="R150" s="51" t="s">
        <v>470</v>
      </c>
    </row>
    <row r="151" spans="2:18" ht="20.100000000000001" customHeight="1">
      <c r="B151" s="49" t="str">
        <f t="shared" si="7"/>
        <v/>
      </c>
      <c r="C151" s="49" t="str">
        <f t="shared" si="8"/>
        <v/>
      </c>
      <c r="D151" s="49" t="str">
        <f t="shared" si="9"/>
        <v/>
      </c>
      <c r="E151" s="50" t="s">
        <v>462</v>
      </c>
      <c r="F151" s="50" t="s">
        <v>486</v>
      </c>
      <c r="G151" s="50" t="s">
        <v>588</v>
      </c>
      <c r="H151" s="50" t="s">
        <v>545</v>
      </c>
      <c r="I151" s="50">
        <v>7</v>
      </c>
      <c r="J151" s="50"/>
      <c r="K151" s="50"/>
      <c r="L151" s="50" t="s">
        <v>589</v>
      </c>
      <c r="M151" s="50" t="s">
        <v>467</v>
      </c>
      <c r="N151" s="50">
        <v>0.37</v>
      </c>
      <c r="O151" s="50">
        <v>1.8</v>
      </c>
      <c r="P151" s="50" t="s">
        <v>473</v>
      </c>
      <c r="Q151" s="51" t="s">
        <v>663</v>
      </c>
      <c r="R151" s="51" t="s">
        <v>470</v>
      </c>
    </row>
    <row r="152" spans="2:18" ht="20.100000000000001" customHeight="1">
      <c r="B152" s="49" t="str">
        <f t="shared" si="7"/>
        <v/>
      </c>
      <c r="C152" s="49" t="str">
        <f t="shared" si="8"/>
        <v/>
      </c>
      <c r="D152" s="49" t="str">
        <f t="shared" si="9"/>
        <v/>
      </c>
      <c r="E152" s="50" t="s">
        <v>462</v>
      </c>
      <c r="F152" s="50" t="s">
        <v>486</v>
      </c>
      <c r="G152" s="50" t="s">
        <v>588</v>
      </c>
      <c r="H152" s="50" t="s">
        <v>483</v>
      </c>
      <c r="I152" s="50">
        <v>7</v>
      </c>
      <c r="J152" s="50"/>
      <c r="K152" s="50"/>
      <c r="L152" s="50" t="s">
        <v>642</v>
      </c>
      <c r="M152" s="50" t="s">
        <v>467</v>
      </c>
      <c r="N152" s="50">
        <v>0.37</v>
      </c>
      <c r="O152" s="50">
        <v>1.8</v>
      </c>
      <c r="P152" s="50" t="s">
        <v>473</v>
      </c>
      <c r="Q152" s="51" t="s">
        <v>664</v>
      </c>
      <c r="R152" s="51" t="s">
        <v>470</v>
      </c>
    </row>
    <row r="153" spans="2:18" ht="20.100000000000001" customHeight="1">
      <c r="B153" s="49" t="str">
        <f t="shared" si="7"/>
        <v/>
      </c>
      <c r="C153" s="49" t="str">
        <f t="shared" si="8"/>
        <v/>
      </c>
      <c r="D153" s="49" t="str">
        <f t="shared" si="9"/>
        <v/>
      </c>
      <c r="E153" s="50" t="s">
        <v>462</v>
      </c>
      <c r="F153" s="50" t="s">
        <v>463</v>
      </c>
      <c r="G153" s="50" t="s">
        <v>464</v>
      </c>
      <c r="H153" s="50" t="s">
        <v>504</v>
      </c>
      <c r="I153" s="50">
        <v>10</v>
      </c>
      <c r="J153" s="50"/>
      <c r="K153" s="50"/>
      <c r="L153" s="50" t="s">
        <v>536</v>
      </c>
      <c r="M153" s="50" t="s">
        <v>554</v>
      </c>
      <c r="N153" s="50">
        <v>0.56999999999999995</v>
      </c>
      <c r="O153" s="50">
        <v>1.9</v>
      </c>
      <c r="P153" s="50" t="s">
        <v>473</v>
      </c>
      <c r="Q153" s="51" t="s">
        <v>665</v>
      </c>
      <c r="R153" s="51" t="s">
        <v>470</v>
      </c>
    </row>
    <row r="154" spans="2:18" ht="20.100000000000001" customHeight="1">
      <c r="B154" s="49" t="str">
        <f t="shared" si="7"/>
        <v/>
      </c>
      <c r="C154" s="49" t="str">
        <f t="shared" si="8"/>
        <v/>
      </c>
      <c r="D154" s="49" t="str">
        <f t="shared" si="9"/>
        <v/>
      </c>
      <c r="E154" s="50" t="s">
        <v>462</v>
      </c>
      <c r="F154" s="50" t="s">
        <v>463</v>
      </c>
      <c r="G154" s="50" t="s">
        <v>488</v>
      </c>
      <c r="H154" s="50" t="s">
        <v>489</v>
      </c>
      <c r="I154" s="50">
        <v>10</v>
      </c>
      <c r="J154" s="50"/>
      <c r="K154" s="50"/>
      <c r="L154" s="50" t="s">
        <v>536</v>
      </c>
      <c r="M154" s="50" t="s">
        <v>554</v>
      </c>
      <c r="N154" s="50">
        <v>0.56999999999999995</v>
      </c>
      <c r="O154" s="50">
        <v>1.9</v>
      </c>
      <c r="P154" s="50" t="s">
        <v>473</v>
      </c>
      <c r="Q154" s="51" t="s">
        <v>666</v>
      </c>
      <c r="R154" s="51" t="s">
        <v>470</v>
      </c>
    </row>
    <row r="155" spans="2:18" ht="20.100000000000001" customHeight="1">
      <c r="B155" s="49" t="str">
        <f t="shared" si="7"/>
        <v/>
      </c>
      <c r="C155" s="49" t="str">
        <f t="shared" si="8"/>
        <v/>
      </c>
      <c r="D155" s="49" t="str">
        <f t="shared" si="9"/>
        <v/>
      </c>
      <c r="E155" s="50" t="s">
        <v>462</v>
      </c>
      <c r="F155" s="50" t="s">
        <v>463</v>
      </c>
      <c r="G155" s="50" t="s">
        <v>515</v>
      </c>
      <c r="H155" s="50" t="s">
        <v>516</v>
      </c>
      <c r="I155" s="50">
        <v>10</v>
      </c>
      <c r="J155" s="50"/>
      <c r="K155" s="50"/>
      <c r="L155" s="50" t="s">
        <v>466</v>
      </c>
      <c r="M155" s="50" t="s">
        <v>554</v>
      </c>
      <c r="N155" s="50">
        <v>0.56999999999999995</v>
      </c>
      <c r="O155" s="50">
        <v>1.9</v>
      </c>
      <c r="P155" s="50" t="s">
        <v>556</v>
      </c>
      <c r="Q155" s="51" t="s">
        <v>667</v>
      </c>
      <c r="R155" s="51" t="s">
        <v>470</v>
      </c>
    </row>
    <row r="156" spans="2:18" ht="20.100000000000001" customHeight="1">
      <c r="B156" s="49" t="str">
        <f t="shared" si="7"/>
        <v/>
      </c>
      <c r="C156" s="49" t="str">
        <f t="shared" si="8"/>
        <v/>
      </c>
      <c r="D156" s="49" t="str">
        <f t="shared" si="9"/>
        <v/>
      </c>
      <c r="E156" s="50" t="s">
        <v>462</v>
      </c>
      <c r="F156" s="50" t="s">
        <v>463</v>
      </c>
      <c r="G156" s="50" t="s">
        <v>491</v>
      </c>
      <c r="H156" s="50" t="s">
        <v>536</v>
      </c>
      <c r="I156" s="50">
        <v>10</v>
      </c>
      <c r="J156" s="50"/>
      <c r="K156" s="50"/>
      <c r="L156" s="50" t="s">
        <v>492</v>
      </c>
      <c r="M156" s="50" t="s">
        <v>554</v>
      </c>
      <c r="N156" s="50">
        <v>0.54</v>
      </c>
      <c r="O156" s="50">
        <v>1.9</v>
      </c>
      <c r="P156" s="50" t="s">
        <v>473</v>
      </c>
      <c r="Q156" s="51" t="s">
        <v>668</v>
      </c>
      <c r="R156" s="51" t="s">
        <v>470</v>
      </c>
    </row>
    <row r="157" spans="2:18" ht="20.100000000000001" customHeight="1">
      <c r="B157" s="49" t="str">
        <f t="shared" si="7"/>
        <v/>
      </c>
      <c r="C157" s="49" t="str">
        <f t="shared" si="8"/>
        <v/>
      </c>
      <c r="D157" s="49" t="str">
        <f t="shared" si="9"/>
        <v/>
      </c>
      <c r="E157" s="50" t="s">
        <v>462</v>
      </c>
      <c r="F157" s="50" t="s">
        <v>463</v>
      </c>
      <c r="G157" s="50" t="s">
        <v>496</v>
      </c>
      <c r="H157" s="50" t="s">
        <v>536</v>
      </c>
      <c r="I157" s="50">
        <v>10</v>
      </c>
      <c r="J157" s="50"/>
      <c r="K157" s="50"/>
      <c r="L157" s="50" t="s">
        <v>497</v>
      </c>
      <c r="M157" s="50" t="s">
        <v>554</v>
      </c>
      <c r="N157" s="50">
        <v>0.54</v>
      </c>
      <c r="O157" s="50">
        <v>1.9</v>
      </c>
      <c r="P157" s="50" t="s">
        <v>473</v>
      </c>
      <c r="Q157" s="51" t="s">
        <v>669</v>
      </c>
      <c r="R157" s="51" t="s">
        <v>470</v>
      </c>
    </row>
    <row r="158" spans="2:18" ht="20.100000000000001" customHeight="1">
      <c r="B158" s="49" t="str">
        <f t="shared" si="7"/>
        <v/>
      </c>
      <c r="C158" s="49" t="str">
        <f t="shared" si="8"/>
        <v/>
      </c>
      <c r="D158" s="49" t="str">
        <f t="shared" si="9"/>
        <v/>
      </c>
      <c r="E158" s="50" t="s">
        <v>462</v>
      </c>
      <c r="F158" s="50" t="s">
        <v>463</v>
      </c>
      <c r="G158" s="50" t="s">
        <v>464</v>
      </c>
      <c r="H158" s="50" t="s">
        <v>536</v>
      </c>
      <c r="I158" s="50">
        <v>10</v>
      </c>
      <c r="J158" s="50"/>
      <c r="K158" s="50"/>
      <c r="L158" s="50" t="s">
        <v>504</v>
      </c>
      <c r="M158" s="50" t="s">
        <v>554</v>
      </c>
      <c r="N158" s="50">
        <v>0.54</v>
      </c>
      <c r="O158" s="50">
        <v>1.9</v>
      </c>
      <c r="P158" s="50" t="s">
        <v>473</v>
      </c>
      <c r="Q158" s="51" t="s">
        <v>670</v>
      </c>
      <c r="R158" s="51" t="s">
        <v>470</v>
      </c>
    </row>
    <row r="159" spans="2:18" ht="20.100000000000001" customHeight="1">
      <c r="B159" s="49" t="str">
        <f t="shared" si="7"/>
        <v/>
      </c>
      <c r="C159" s="49" t="str">
        <f t="shared" si="8"/>
        <v/>
      </c>
      <c r="D159" s="49" t="str">
        <f t="shared" si="9"/>
        <v/>
      </c>
      <c r="E159" s="50" t="s">
        <v>462</v>
      </c>
      <c r="F159" s="50" t="s">
        <v>463</v>
      </c>
      <c r="G159" s="50" t="s">
        <v>488</v>
      </c>
      <c r="H159" s="50" t="s">
        <v>536</v>
      </c>
      <c r="I159" s="50">
        <v>10</v>
      </c>
      <c r="J159" s="50"/>
      <c r="K159" s="50"/>
      <c r="L159" s="50" t="s">
        <v>489</v>
      </c>
      <c r="M159" s="50" t="s">
        <v>554</v>
      </c>
      <c r="N159" s="50">
        <v>0.54</v>
      </c>
      <c r="O159" s="50">
        <v>1.9</v>
      </c>
      <c r="P159" s="50" t="s">
        <v>473</v>
      </c>
      <c r="Q159" s="51" t="s">
        <v>671</v>
      </c>
      <c r="R159" s="51" t="s">
        <v>470</v>
      </c>
    </row>
    <row r="160" spans="2:18" ht="20.100000000000001" customHeight="1">
      <c r="B160" s="49" t="str">
        <f t="shared" si="7"/>
        <v/>
      </c>
      <c r="C160" s="49" t="str">
        <f t="shared" si="8"/>
        <v/>
      </c>
      <c r="D160" s="49" t="str">
        <f t="shared" si="9"/>
        <v/>
      </c>
      <c r="E160" s="50" t="s">
        <v>462</v>
      </c>
      <c r="F160" s="50" t="s">
        <v>463</v>
      </c>
      <c r="G160" s="50" t="s">
        <v>515</v>
      </c>
      <c r="H160" s="50" t="s">
        <v>466</v>
      </c>
      <c r="I160" s="50">
        <v>10</v>
      </c>
      <c r="J160" s="50"/>
      <c r="K160" s="50"/>
      <c r="L160" s="50" t="s">
        <v>516</v>
      </c>
      <c r="M160" s="50" t="s">
        <v>554</v>
      </c>
      <c r="N160" s="50">
        <v>0.54</v>
      </c>
      <c r="O160" s="50">
        <v>1.9</v>
      </c>
      <c r="P160" s="50" t="s">
        <v>473</v>
      </c>
      <c r="Q160" s="51" t="s">
        <v>672</v>
      </c>
      <c r="R160" s="51" t="s">
        <v>470</v>
      </c>
    </row>
    <row r="161" spans="2:18" ht="20.100000000000001" customHeight="1">
      <c r="B161" s="49" t="str">
        <f t="shared" si="7"/>
        <v/>
      </c>
      <c r="C161" s="49" t="str">
        <f t="shared" si="8"/>
        <v/>
      </c>
      <c r="D161" s="49" t="str">
        <f t="shared" si="9"/>
        <v/>
      </c>
      <c r="E161" s="50" t="s">
        <v>462</v>
      </c>
      <c r="F161" s="50" t="s">
        <v>476</v>
      </c>
      <c r="G161" s="50" t="s">
        <v>488</v>
      </c>
      <c r="H161" s="50" t="s">
        <v>489</v>
      </c>
      <c r="I161" s="50">
        <v>9</v>
      </c>
      <c r="J161" s="50"/>
      <c r="K161" s="50"/>
      <c r="L161" s="50" t="s">
        <v>565</v>
      </c>
      <c r="M161" s="50" t="s">
        <v>554</v>
      </c>
      <c r="N161" s="50">
        <v>0.45</v>
      </c>
      <c r="O161" s="50">
        <v>1.9</v>
      </c>
      <c r="P161" s="50" t="s">
        <v>473</v>
      </c>
      <c r="Q161" s="51" t="s">
        <v>673</v>
      </c>
      <c r="R161" s="51" t="s">
        <v>470</v>
      </c>
    </row>
    <row r="162" spans="2:18" ht="20.100000000000001" customHeight="1">
      <c r="B162" s="49" t="str">
        <f t="shared" si="7"/>
        <v/>
      </c>
      <c r="C162" s="49" t="str">
        <f t="shared" si="8"/>
        <v/>
      </c>
      <c r="D162" s="49" t="str">
        <f t="shared" si="9"/>
        <v/>
      </c>
      <c r="E162" s="50" t="s">
        <v>462</v>
      </c>
      <c r="F162" s="50" t="s">
        <v>476</v>
      </c>
      <c r="G162" s="50" t="s">
        <v>515</v>
      </c>
      <c r="H162" s="50" t="s">
        <v>516</v>
      </c>
      <c r="I162" s="50">
        <v>9</v>
      </c>
      <c r="J162" s="50"/>
      <c r="K162" s="50"/>
      <c r="L162" s="50" t="s">
        <v>505</v>
      </c>
      <c r="M162" s="50" t="s">
        <v>554</v>
      </c>
      <c r="N162" s="50">
        <v>0.45</v>
      </c>
      <c r="O162" s="50">
        <v>1.9</v>
      </c>
      <c r="P162" s="50" t="s">
        <v>473</v>
      </c>
      <c r="Q162" s="51" t="s">
        <v>674</v>
      </c>
      <c r="R162" s="51" t="s">
        <v>470</v>
      </c>
    </row>
    <row r="163" spans="2:18" ht="20.100000000000001" customHeight="1">
      <c r="B163" s="49" t="str">
        <f t="shared" si="7"/>
        <v/>
      </c>
      <c r="C163" s="49" t="str">
        <f t="shared" si="8"/>
        <v/>
      </c>
      <c r="D163" s="49" t="str">
        <f t="shared" si="9"/>
        <v/>
      </c>
      <c r="E163" s="50" t="s">
        <v>462</v>
      </c>
      <c r="F163" s="50" t="s">
        <v>480</v>
      </c>
      <c r="G163" s="50" t="s">
        <v>488</v>
      </c>
      <c r="H163" s="50" t="s">
        <v>565</v>
      </c>
      <c r="I163" s="50">
        <v>9</v>
      </c>
      <c r="J163" s="50"/>
      <c r="K163" s="50"/>
      <c r="L163" s="50" t="s">
        <v>489</v>
      </c>
      <c r="M163" s="50" t="s">
        <v>554</v>
      </c>
      <c r="N163" s="50">
        <v>0.39</v>
      </c>
      <c r="O163" s="50">
        <v>1.9</v>
      </c>
      <c r="P163" s="50" t="s">
        <v>473</v>
      </c>
      <c r="Q163" s="51" t="s">
        <v>675</v>
      </c>
      <c r="R163" s="51" t="s">
        <v>470</v>
      </c>
    </row>
    <row r="164" spans="2:18" ht="20.100000000000001" customHeight="1">
      <c r="B164" s="49" t="str">
        <f t="shared" si="7"/>
        <v/>
      </c>
      <c r="C164" s="49" t="str">
        <f t="shared" si="8"/>
        <v/>
      </c>
      <c r="D164" s="49" t="str">
        <f t="shared" si="9"/>
        <v/>
      </c>
      <c r="E164" s="50" t="s">
        <v>462</v>
      </c>
      <c r="F164" s="50" t="s">
        <v>480</v>
      </c>
      <c r="G164" s="50" t="s">
        <v>515</v>
      </c>
      <c r="H164" s="50" t="s">
        <v>505</v>
      </c>
      <c r="I164" s="50">
        <v>9</v>
      </c>
      <c r="J164" s="50"/>
      <c r="K164" s="50"/>
      <c r="L164" s="50" t="s">
        <v>516</v>
      </c>
      <c r="M164" s="50" t="s">
        <v>554</v>
      </c>
      <c r="N164" s="50">
        <v>0.39</v>
      </c>
      <c r="O164" s="50">
        <v>1.9</v>
      </c>
      <c r="P164" s="50" t="s">
        <v>473</v>
      </c>
      <c r="Q164" s="51" t="s">
        <v>676</v>
      </c>
      <c r="R164" s="51" t="s">
        <v>470</v>
      </c>
    </row>
    <row r="165" spans="2:18" ht="20.100000000000001" customHeight="1">
      <c r="B165" s="49" t="str">
        <f t="shared" si="7"/>
        <v/>
      </c>
      <c r="C165" s="49" t="str">
        <f t="shared" si="8"/>
        <v/>
      </c>
      <c r="D165" s="49" t="str">
        <f t="shared" si="9"/>
        <v/>
      </c>
      <c r="E165" s="50" t="s">
        <v>462</v>
      </c>
      <c r="F165" s="50" t="s">
        <v>480</v>
      </c>
      <c r="G165" s="50" t="s">
        <v>491</v>
      </c>
      <c r="H165" s="50" t="s">
        <v>565</v>
      </c>
      <c r="I165" s="50">
        <v>9</v>
      </c>
      <c r="J165" s="50"/>
      <c r="K165" s="50"/>
      <c r="L165" s="50" t="s">
        <v>492</v>
      </c>
      <c r="M165" s="50" t="s">
        <v>554</v>
      </c>
      <c r="N165" s="50">
        <v>0.39</v>
      </c>
      <c r="O165" s="50">
        <v>1.9</v>
      </c>
      <c r="P165" s="50" t="s">
        <v>473</v>
      </c>
      <c r="Q165" s="51" t="s">
        <v>677</v>
      </c>
      <c r="R165" s="51" t="s">
        <v>470</v>
      </c>
    </row>
    <row r="166" spans="2:18" ht="20.100000000000001" customHeight="1">
      <c r="B166" s="49" t="str">
        <f t="shared" si="7"/>
        <v/>
      </c>
      <c r="C166" s="49" t="str">
        <f t="shared" si="8"/>
        <v/>
      </c>
      <c r="D166" s="49" t="str">
        <f t="shared" si="9"/>
        <v/>
      </c>
      <c r="E166" s="50" t="s">
        <v>462</v>
      </c>
      <c r="F166" s="50" t="s">
        <v>480</v>
      </c>
      <c r="G166" s="50" t="s">
        <v>496</v>
      </c>
      <c r="H166" s="50" t="s">
        <v>565</v>
      </c>
      <c r="I166" s="50">
        <v>9</v>
      </c>
      <c r="J166" s="50"/>
      <c r="K166" s="50"/>
      <c r="L166" s="50" t="s">
        <v>497</v>
      </c>
      <c r="M166" s="50" t="s">
        <v>554</v>
      </c>
      <c r="N166" s="50">
        <v>0.39</v>
      </c>
      <c r="O166" s="50">
        <v>1.9</v>
      </c>
      <c r="P166" s="50" t="s">
        <v>473</v>
      </c>
      <c r="Q166" s="51" t="s">
        <v>678</v>
      </c>
      <c r="R166" s="51" t="s">
        <v>470</v>
      </c>
    </row>
    <row r="167" spans="2:18" ht="20.100000000000001" customHeight="1">
      <c r="B167" s="49" t="str">
        <f t="shared" si="7"/>
        <v/>
      </c>
      <c r="C167" s="49" t="str">
        <f t="shared" si="8"/>
        <v/>
      </c>
      <c r="D167" s="49" t="str">
        <f t="shared" si="9"/>
        <v/>
      </c>
      <c r="E167" s="50" t="s">
        <v>462</v>
      </c>
      <c r="F167" s="50" t="s">
        <v>486</v>
      </c>
      <c r="G167" s="50" t="s">
        <v>464</v>
      </c>
      <c r="H167" s="50" t="s">
        <v>504</v>
      </c>
      <c r="I167" s="50">
        <v>10</v>
      </c>
      <c r="J167" s="50"/>
      <c r="K167" s="50"/>
      <c r="L167" s="50" t="s">
        <v>545</v>
      </c>
      <c r="M167" s="50" t="s">
        <v>554</v>
      </c>
      <c r="N167" s="50">
        <v>0.42</v>
      </c>
      <c r="O167" s="50">
        <v>1.9</v>
      </c>
      <c r="P167" s="50" t="s">
        <v>473</v>
      </c>
      <c r="Q167" s="51" t="s">
        <v>679</v>
      </c>
      <c r="R167" s="51" t="s">
        <v>470</v>
      </c>
    </row>
    <row r="168" spans="2:18" ht="20.100000000000001" customHeight="1">
      <c r="B168" s="49" t="str">
        <f t="shared" si="7"/>
        <v/>
      </c>
      <c r="C168" s="49" t="str">
        <f t="shared" si="8"/>
        <v/>
      </c>
      <c r="D168" s="49" t="str">
        <f t="shared" si="9"/>
        <v/>
      </c>
      <c r="E168" s="50" t="s">
        <v>462</v>
      </c>
      <c r="F168" s="50" t="s">
        <v>486</v>
      </c>
      <c r="G168" s="50" t="s">
        <v>488</v>
      </c>
      <c r="H168" s="50" t="s">
        <v>489</v>
      </c>
      <c r="I168" s="50">
        <v>10</v>
      </c>
      <c r="J168" s="50"/>
      <c r="K168" s="50"/>
      <c r="L168" s="50" t="s">
        <v>545</v>
      </c>
      <c r="M168" s="50" t="s">
        <v>554</v>
      </c>
      <c r="N168" s="50">
        <v>0.42</v>
      </c>
      <c r="O168" s="50">
        <v>1.9</v>
      </c>
      <c r="P168" s="50" t="s">
        <v>473</v>
      </c>
      <c r="Q168" s="51" t="s">
        <v>680</v>
      </c>
      <c r="R168" s="51" t="s">
        <v>470</v>
      </c>
    </row>
    <row r="169" spans="2:18" ht="20.100000000000001" customHeight="1">
      <c r="B169" s="49" t="str">
        <f t="shared" si="7"/>
        <v/>
      </c>
      <c r="C169" s="49" t="str">
        <f t="shared" si="8"/>
        <v/>
      </c>
      <c r="D169" s="49" t="str">
        <f t="shared" si="9"/>
        <v/>
      </c>
      <c r="E169" s="50" t="s">
        <v>462</v>
      </c>
      <c r="F169" s="50" t="s">
        <v>486</v>
      </c>
      <c r="G169" s="50" t="s">
        <v>515</v>
      </c>
      <c r="H169" s="50" t="s">
        <v>516</v>
      </c>
      <c r="I169" s="50">
        <v>10</v>
      </c>
      <c r="J169" s="50"/>
      <c r="K169" s="50"/>
      <c r="L169" s="50" t="s">
        <v>483</v>
      </c>
      <c r="M169" s="50" t="s">
        <v>554</v>
      </c>
      <c r="N169" s="50">
        <v>0.42</v>
      </c>
      <c r="O169" s="50">
        <v>1.9</v>
      </c>
      <c r="P169" s="50" t="s">
        <v>468</v>
      </c>
      <c r="Q169" s="51" t="s">
        <v>681</v>
      </c>
      <c r="R169" s="51" t="s">
        <v>470</v>
      </c>
    </row>
    <row r="170" spans="2:18" ht="20.100000000000001" customHeight="1">
      <c r="B170" s="49" t="str">
        <f t="shared" si="7"/>
        <v/>
      </c>
      <c r="C170" s="49" t="str">
        <f t="shared" si="8"/>
        <v/>
      </c>
      <c r="D170" s="49" t="str">
        <f t="shared" si="9"/>
        <v/>
      </c>
      <c r="E170" s="50" t="s">
        <v>462</v>
      </c>
      <c r="F170" s="50" t="s">
        <v>486</v>
      </c>
      <c r="G170" s="50" t="s">
        <v>491</v>
      </c>
      <c r="H170" s="50" t="s">
        <v>545</v>
      </c>
      <c r="I170" s="50">
        <v>10</v>
      </c>
      <c r="J170" s="50"/>
      <c r="K170" s="50"/>
      <c r="L170" s="50" t="s">
        <v>492</v>
      </c>
      <c r="M170" s="50" t="s">
        <v>554</v>
      </c>
      <c r="N170" s="50">
        <v>0.37</v>
      </c>
      <c r="O170" s="50">
        <v>1.9</v>
      </c>
      <c r="P170" s="50" t="s">
        <v>473</v>
      </c>
      <c r="Q170" s="51" t="s">
        <v>682</v>
      </c>
      <c r="R170" s="51" t="s">
        <v>470</v>
      </c>
    </row>
    <row r="171" spans="2:18" ht="20.100000000000001" customHeight="1">
      <c r="B171" s="49" t="str">
        <f t="shared" si="7"/>
        <v/>
      </c>
      <c r="C171" s="49" t="str">
        <f t="shared" si="8"/>
        <v/>
      </c>
      <c r="D171" s="49" t="str">
        <f t="shared" si="9"/>
        <v/>
      </c>
      <c r="E171" s="50" t="s">
        <v>462</v>
      </c>
      <c r="F171" s="50" t="s">
        <v>486</v>
      </c>
      <c r="G171" s="50" t="s">
        <v>496</v>
      </c>
      <c r="H171" s="50" t="s">
        <v>545</v>
      </c>
      <c r="I171" s="50">
        <v>10</v>
      </c>
      <c r="J171" s="50"/>
      <c r="K171" s="50"/>
      <c r="L171" s="50" t="s">
        <v>497</v>
      </c>
      <c r="M171" s="50" t="s">
        <v>554</v>
      </c>
      <c r="N171" s="50">
        <v>0.37</v>
      </c>
      <c r="O171" s="50">
        <v>1.9</v>
      </c>
      <c r="P171" s="50" t="s">
        <v>473</v>
      </c>
      <c r="Q171" s="51" t="s">
        <v>683</v>
      </c>
      <c r="R171" s="51" t="s">
        <v>470</v>
      </c>
    </row>
    <row r="172" spans="2:18" ht="20.100000000000001" customHeight="1">
      <c r="B172" s="49" t="str">
        <f t="shared" si="7"/>
        <v/>
      </c>
      <c r="C172" s="49" t="str">
        <f t="shared" si="8"/>
        <v/>
      </c>
      <c r="D172" s="49" t="str">
        <f t="shared" si="9"/>
        <v/>
      </c>
      <c r="E172" s="50" t="s">
        <v>462</v>
      </c>
      <c r="F172" s="50" t="s">
        <v>486</v>
      </c>
      <c r="G172" s="50" t="s">
        <v>464</v>
      </c>
      <c r="H172" s="50" t="s">
        <v>545</v>
      </c>
      <c r="I172" s="50">
        <v>10</v>
      </c>
      <c r="J172" s="50"/>
      <c r="K172" s="50"/>
      <c r="L172" s="50" t="s">
        <v>504</v>
      </c>
      <c r="M172" s="50" t="s">
        <v>554</v>
      </c>
      <c r="N172" s="50">
        <v>0.37</v>
      </c>
      <c r="O172" s="50">
        <v>1.9</v>
      </c>
      <c r="P172" s="50" t="s">
        <v>473</v>
      </c>
      <c r="Q172" s="51" t="s">
        <v>684</v>
      </c>
      <c r="R172" s="51" t="s">
        <v>470</v>
      </c>
    </row>
    <row r="173" spans="2:18" ht="20.100000000000001" customHeight="1">
      <c r="B173" s="49" t="str">
        <f t="shared" si="7"/>
        <v/>
      </c>
      <c r="C173" s="49" t="str">
        <f t="shared" si="8"/>
        <v/>
      </c>
      <c r="D173" s="49" t="str">
        <f t="shared" si="9"/>
        <v/>
      </c>
      <c r="E173" s="50" t="s">
        <v>462</v>
      </c>
      <c r="F173" s="50" t="s">
        <v>486</v>
      </c>
      <c r="G173" s="50" t="s">
        <v>488</v>
      </c>
      <c r="H173" s="50" t="s">
        <v>545</v>
      </c>
      <c r="I173" s="50">
        <v>10</v>
      </c>
      <c r="J173" s="50"/>
      <c r="K173" s="50"/>
      <c r="L173" s="50" t="s">
        <v>489</v>
      </c>
      <c r="M173" s="50" t="s">
        <v>554</v>
      </c>
      <c r="N173" s="50">
        <v>0.37</v>
      </c>
      <c r="O173" s="50">
        <v>1.9</v>
      </c>
      <c r="P173" s="50" t="s">
        <v>473</v>
      </c>
      <c r="Q173" s="51" t="s">
        <v>685</v>
      </c>
      <c r="R173" s="51" t="s">
        <v>470</v>
      </c>
    </row>
    <row r="174" spans="2:18" ht="20.100000000000001" customHeight="1">
      <c r="B174" s="49" t="str">
        <f t="shared" si="7"/>
        <v/>
      </c>
      <c r="C174" s="49" t="str">
        <f t="shared" si="8"/>
        <v/>
      </c>
      <c r="D174" s="49" t="str">
        <f t="shared" si="9"/>
        <v/>
      </c>
      <c r="E174" s="50" t="s">
        <v>462</v>
      </c>
      <c r="F174" s="50" t="s">
        <v>486</v>
      </c>
      <c r="G174" s="50" t="s">
        <v>515</v>
      </c>
      <c r="H174" s="50" t="s">
        <v>483</v>
      </c>
      <c r="I174" s="50">
        <v>10</v>
      </c>
      <c r="J174" s="50"/>
      <c r="K174" s="50"/>
      <c r="L174" s="50" t="s">
        <v>516</v>
      </c>
      <c r="M174" s="50" t="s">
        <v>554</v>
      </c>
      <c r="N174" s="50">
        <v>0.37</v>
      </c>
      <c r="O174" s="50">
        <v>1.9</v>
      </c>
      <c r="P174" s="50" t="s">
        <v>473</v>
      </c>
      <c r="Q174" s="51" t="s">
        <v>686</v>
      </c>
      <c r="R174" s="51" t="s">
        <v>470</v>
      </c>
    </row>
    <row r="175" spans="2:18" ht="20.100000000000001" customHeight="1">
      <c r="B175" s="49" t="str">
        <f t="shared" si="7"/>
        <v/>
      </c>
      <c r="C175" s="49" t="str">
        <f t="shared" si="8"/>
        <v/>
      </c>
      <c r="D175" s="49" t="str">
        <f t="shared" si="9"/>
        <v/>
      </c>
      <c r="E175" s="50" t="s">
        <v>462</v>
      </c>
      <c r="F175" s="50" t="s">
        <v>463</v>
      </c>
      <c r="G175" s="50" t="s">
        <v>585</v>
      </c>
      <c r="H175" s="50" t="s">
        <v>586</v>
      </c>
      <c r="I175" s="50">
        <v>7</v>
      </c>
      <c r="J175" s="50"/>
      <c r="K175" s="50"/>
      <c r="L175" s="50" t="s">
        <v>536</v>
      </c>
      <c r="M175" s="50" t="s">
        <v>467</v>
      </c>
      <c r="N175" s="50">
        <v>0.55000000000000004</v>
      </c>
      <c r="O175" s="50">
        <v>1.9</v>
      </c>
      <c r="P175" s="50" t="s">
        <v>473</v>
      </c>
      <c r="Q175" s="51" t="s">
        <v>687</v>
      </c>
      <c r="R175" s="51" t="s">
        <v>470</v>
      </c>
    </row>
    <row r="176" spans="2:18" ht="20.100000000000001" customHeight="1">
      <c r="B176" s="49" t="str">
        <f t="shared" si="7"/>
        <v/>
      </c>
      <c r="C176" s="49" t="str">
        <f t="shared" si="8"/>
        <v/>
      </c>
      <c r="D176" s="49" t="str">
        <f t="shared" si="9"/>
        <v/>
      </c>
      <c r="E176" s="50" t="s">
        <v>462</v>
      </c>
      <c r="F176" s="50" t="s">
        <v>463</v>
      </c>
      <c r="G176" s="50" t="s">
        <v>591</v>
      </c>
      <c r="H176" s="50" t="s">
        <v>592</v>
      </c>
      <c r="I176" s="50">
        <v>7</v>
      </c>
      <c r="J176" s="50"/>
      <c r="K176" s="50"/>
      <c r="L176" s="50" t="s">
        <v>536</v>
      </c>
      <c r="M176" s="50" t="s">
        <v>467</v>
      </c>
      <c r="N176" s="50">
        <v>0.52</v>
      </c>
      <c r="O176" s="50">
        <v>1.9</v>
      </c>
      <c r="P176" s="50" t="s">
        <v>473</v>
      </c>
      <c r="Q176" s="51" t="s">
        <v>688</v>
      </c>
      <c r="R176" s="51" t="s">
        <v>470</v>
      </c>
    </row>
    <row r="177" spans="2:18" ht="20.100000000000001" customHeight="1">
      <c r="B177" s="49" t="str">
        <f t="shared" si="7"/>
        <v/>
      </c>
      <c r="C177" s="49" t="str">
        <f t="shared" si="8"/>
        <v/>
      </c>
      <c r="D177" s="49" t="str">
        <f t="shared" si="9"/>
        <v/>
      </c>
      <c r="E177" s="50" t="s">
        <v>462</v>
      </c>
      <c r="F177" s="50" t="s">
        <v>463</v>
      </c>
      <c r="G177" s="50" t="s">
        <v>594</v>
      </c>
      <c r="H177" s="50" t="s">
        <v>595</v>
      </c>
      <c r="I177" s="50">
        <v>7</v>
      </c>
      <c r="J177" s="50"/>
      <c r="K177" s="50"/>
      <c r="L177" s="50" t="s">
        <v>536</v>
      </c>
      <c r="M177" s="50" t="s">
        <v>467</v>
      </c>
      <c r="N177" s="50">
        <v>0.52</v>
      </c>
      <c r="O177" s="50">
        <v>1.9</v>
      </c>
      <c r="P177" s="50" t="s">
        <v>473</v>
      </c>
      <c r="Q177" s="51" t="s">
        <v>689</v>
      </c>
      <c r="R177" s="51" t="s">
        <v>470</v>
      </c>
    </row>
    <row r="178" spans="2:18" ht="20.100000000000001" customHeight="1">
      <c r="B178" s="49" t="str">
        <f t="shared" si="7"/>
        <v/>
      </c>
      <c r="C178" s="49" t="str">
        <f t="shared" si="8"/>
        <v/>
      </c>
      <c r="D178" s="49" t="str">
        <f t="shared" si="9"/>
        <v/>
      </c>
      <c r="E178" s="50" t="s">
        <v>462</v>
      </c>
      <c r="F178" s="50" t="s">
        <v>463</v>
      </c>
      <c r="G178" s="50" t="s">
        <v>585</v>
      </c>
      <c r="H178" s="50" t="s">
        <v>536</v>
      </c>
      <c r="I178" s="50">
        <v>7</v>
      </c>
      <c r="J178" s="50"/>
      <c r="K178" s="50"/>
      <c r="L178" s="50" t="s">
        <v>586</v>
      </c>
      <c r="M178" s="50" t="s">
        <v>467</v>
      </c>
      <c r="N178" s="50">
        <v>0.53</v>
      </c>
      <c r="O178" s="50">
        <v>1.9</v>
      </c>
      <c r="P178" s="50" t="s">
        <v>473</v>
      </c>
      <c r="Q178" s="51" t="s">
        <v>690</v>
      </c>
      <c r="R178" s="51" t="s">
        <v>470</v>
      </c>
    </row>
    <row r="179" spans="2:18" ht="20.100000000000001" customHeight="1">
      <c r="B179" s="49" t="str">
        <f t="shared" si="7"/>
        <v/>
      </c>
      <c r="C179" s="49" t="str">
        <f t="shared" si="8"/>
        <v/>
      </c>
      <c r="D179" s="49" t="str">
        <f t="shared" si="9"/>
        <v/>
      </c>
      <c r="E179" s="50" t="s">
        <v>462</v>
      </c>
      <c r="F179" s="50" t="s">
        <v>463</v>
      </c>
      <c r="G179" s="50" t="s">
        <v>591</v>
      </c>
      <c r="H179" s="50" t="s">
        <v>536</v>
      </c>
      <c r="I179" s="50">
        <v>7</v>
      </c>
      <c r="J179" s="50"/>
      <c r="K179" s="50"/>
      <c r="L179" s="50" t="s">
        <v>592</v>
      </c>
      <c r="M179" s="50" t="s">
        <v>467</v>
      </c>
      <c r="N179" s="50">
        <v>0.52</v>
      </c>
      <c r="O179" s="50">
        <v>1.9</v>
      </c>
      <c r="P179" s="50" t="s">
        <v>473</v>
      </c>
      <c r="Q179" s="51" t="s">
        <v>691</v>
      </c>
      <c r="R179" s="51" t="s">
        <v>470</v>
      </c>
    </row>
    <row r="180" spans="2:18" ht="20.100000000000001" customHeight="1">
      <c r="B180" s="49" t="str">
        <f t="shared" si="7"/>
        <v/>
      </c>
      <c r="C180" s="49" t="str">
        <f t="shared" si="8"/>
        <v/>
      </c>
      <c r="D180" s="49" t="str">
        <f t="shared" si="9"/>
        <v/>
      </c>
      <c r="E180" s="50" t="s">
        <v>462</v>
      </c>
      <c r="F180" s="50" t="s">
        <v>463</v>
      </c>
      <c r="G180" s="50" t="s">
        <v>594</v>
      </c>
      <c r="H180" s="50" t="s">
        <v>536</v>
      </c>
      <c r="I180" s="50">
        <v>7</v>
      </c>
      <c r="J180" s="50"/>
      <c r="K180" s="50"/>
      <c r="L180" s="50" t="s">
        <v>595</v>
      </c>
      <c r="M180" s="50" t="s">
        <v>467</v>
      </c>
      <c r="N180" s="50">
        <v>0.52</v>
      </c>
      <c r="O180" s="50">
        <v>1.9</v>
      </c>
      <c r="P180" s="50" t="s">
        <v>473</v>
      </c>
      <c r="Q180" s="51" t="s">
        <v>692</v>
      </c>
      <c r="R180" s="51" t="s">
        <v>470</v>
      </c>
    </row>
    <row r="181" spans="2:18" ht="20.100000000000001" customHeight="1">
      <c r="B181" s="49" t="str">
        <f t="shared" si="7"/>
        <v/>
      </c>
      <c r="C181" s="49" t="str">
        <f t="shared" si="8"/>
        <v/>
      </c>
      <c r="D181" s="49" t="str">
        <f t="shared" si="9"/>
        <v/>
      </c>
      <c r="E181" s="50" t="s">
        <v>462</v>
      </c>
      <c r="F181" s="50" t="s">
        <v>486</v>
      </c>
      <c r="G181" s="50" t="s">
        <v>585</v>
      </c>
      <c r="H181" s="50" t="s">
        <v>586</v>
      </c>
      <c r="I181" s="50">
        <v>7</v>
      </c>
      <c r="J181" s="50"/>
      <c r="K181" s="50"/>
      <c r="L181" s="50" t="s">
        <v>545</v>
      </c>
      <c r="M181" s="50" t="s">
        <v>467</v>
      </c>
      <c r="N181" s="50">
        <v>0.4</v>
      </c>
      <c r="O181" s="50">
        <v>1.9</v>
      </c>
      <c r="P181" s="50" t="s">
        <v>473</v>
      </c>
      <c r="Q181" s="51" t="s">
        <v>693</v>
      </c>
      <c r="R181" s="51" t="s">
        <v>470</v>
      </c>
    </row>
    <row r="182" spans="2:18" ht="20.100000000000001" customHeight="1">
      <c r="B182" s="49" t="str">
        <f t="shared" si="7"/>
        <v/>
      </c>
      <c r="C182" s="49" t="str">
        <f t="shared" si="8"/>
        <v/>
      </c>
      <c r="D182" s="49" t="str">
        <f t="shared" si="9"/>
        <v/>
      </c>
      <c r="E182" s="50" t="s">
        <v>462</v>
      </c>
      <c r="F182" s="50" t="s">
        <v>486</v>
      </c>
      <c r="G182" s="50" t="s">
        <v>591</v>
      </c>
      <c r="H182" s="50" t="s">
        <v>592</v>
      </c>
      <c r="I182" s="50">
        <v>7</v>
      </c>
      <c r="J182" s="50"/>
      <c r="K182" s="50"/>
      <c r="L182" s="50" t="s">
        <v>545</v>
      </c>
      <c r="M182" s="50" t="s">
        <v>467</v>
      </c>
      <c r="N182" s="50">
        <v>0.39</v>
      </c>
      <c r="O182" s="50">
        <v>1.9</v>
      </c>
      <c r="P182" s="50" t="s">
        <v>473</v>
      </c>
      <c r="Q182" s="51" t="s">
        <v>694</v>
      </c>
      <c r="R182" s="51" t="s">
        <v>470</v>
      </c>
    </row>
    <row r="183" spans="2:18" ht="20.100000000000001" customHeight="1">
      <c r="B183" s="49" t="str">
        <f t="shared" si="7"/>
        <v/>
      </c>
      <c r="C183" s="49" t="str">
        <f t="shared" si="8"/>
        <v/>
      </c>
      <c r="D183" s="49" t="str">
        <f t="shared" si="9"/>
        <v/>
      </c>
      <c r="E183" s="50" t="s">
        <v>462</v>
      </c>
      <c r="F183" s="50" t="s">
        <v>486</v>
      </c>
      <c r="G183" s="50" t="s">
        <v>594</v>
      </c>
      <c r="H183" s="50" t="s">
        <v>595</v>
      </c>
      <c r="I183" s="50">
        <v>7</v>
      </c>
      <c r="J183" s="50"/>
      <c r="K183" s="50"/>
      <c r="L183" s="50" t="s">
        <v>545</v>
      </c>
      <c r="M183" s="50" t="s">
        <v>467</v>
      </c>
      <c r="N183" s="50">
        <v>0.39</v>
      </c>
      <c r="O183" s="50">
        <v>1.9</v>
      </c>
      <c r="P183" s="50" t="s">
        <v>473</v>
      </c>
      <c r="Q183" s="51" t="s">
        <v>695</v>
      </c>
      <c r="R183" s="51" t="s">
        <v>470</v>
      </c>
    </row>
    <row r="184" spans="2:18" ht="20.100000000000001" customHeight="1">
      <c r="B184" s="49" t="str">
        <f t="shared" si="7"/>
        <v/>
      </c>
      <c r="C184" s="49" t="str">
        <f t="shared" si="8"/>
        <v/>
      </c>
      <c r="D184" s="49" t="str">
        <f t="shared" si="9"/>
        <v/>
      </c>
      <c r="E184" s="50" t="s">
        <v>462</v>
      </c>
      <c r="F184" s="50" t="s">
        <v>486</v>
      </c>
      <c r="G184" s="50" t="s">
        <v>585</v>
      </c>
      <c r="H184" s="50" t="s">
        <v>545</v>
      </c>
      <c r="I184" s="50">
        <v>7</v>
      </c>
      <c r="J184" s="50"/>
      <c r="K184" s="50"/>
      <c r="L184" s="50" t="s">
        <v>586</v>
      </c>
      <c r="M184" s="50" t="s">
        <v>467</v>
      </c>
      <c r="N184" s="50">
        <v>0.37</v>
      </c>
      <c r="O184" s="50">
        <v>1.9</v>
      </c>
      <c r="P184" s="50" t="s">
        <v>473</v>
      </c>
      <c r="Q184" s="51" t="s">
        <v>696</v>
      </c>
      <c r="R184" s="51" t="s">
        <v>470</v>
      </c>
    </row>
    <row r="185" spans="2:18" ht="20.100000000000001" customHeight="1">
      <c r="B185" s="49" t="str">
        <f t="shared" si="7"/>
        <v/>
      </c>
      <c r="C185" s="49" t="str">
        <f t="shared" si="8"/>
        <v/>
      </c>
      <c r="D185" s="49" t="str">
        <f t="shared" si="9"/>
        <v/>
      </c>
      <c r="E185" s="50" t="s">
        <v>462</v>
      </c>
      <c r="F185" s="50" t="s">
        <v>486</v>
      </c>
      <c r="G185" s="50" t="s">
        <v>591</v>
      </c>
      <c r="H185" s="50" t="s">
        <v>545</v>
      </c>
      <c r="I185" s="50">
        <v>7</v>
      </c>
      <c r="J185" s="50"/>
      <c r="K185" s="50"/>
      <c r="L185" s="50" t="s">
        <v>592</v>
      </c>
      <c r="M185" s="50" t="s">
        <v>467</v>
      </c>
      <c r="N185" s="50">
        <v>0.36</v>
      </c>
      <c r="O185" s="50">
        <v>1.9</v>
      </c>
      <c r="P185" s="50" t="s">
        <v>473</v>
      </c>
      <c r="Q185" s="51" t="s">
        <v>697</v>
      </c>
      <c r="R185" s="51" t="s">
        <v>470</v>
      </c>
    </row>
    <row r="186" spans="2:18" ht="20.100000000000001" customHeight="1">
      <c r="B186" s="49" t="str">
        <f t="shared" si="7"/>
        <v/>
      </c>
      <c r="C186" s="49" t="str">
        <f t="shared" si="8"/>
        <v/>
      </c>
      <c r="D186" s="49" t="str">
        <f t="shared" si="9"/>
        <v/>
      </c>
      <c r="E186" s="50" t="s">
        <v>462</v>
      </c>
      <c r="F186" s="50" t="s">
        <v>486</v>
      </c>
      <c r="G186" s="50" t="s">
        <v>594</v>
      </c>
      <c r="H186" s="50" t="s">
        <v>545</v>
      </c>
      <c r="I186" s="50">
        <v>7</v>
      </c>
      <c r="J186" s="50"/>
      <c r="K186" s="50"/>
      <c r="L186" s="50" t="s">
        <v>595</v>
      </c>
      <c r="M186" s="50" t="s">
        <v>467</v>
      </c>
      <c r="N186" s="50">
        <v>0.36</v>
      </c>
      <c r="O186" s="50">
        <v>1.9</v>
      </c>
      <c r="P186" s="50" t="s">
        <v>473</v>
      </c>
      <c r="Q186" s="51" t="s">
        <v>698</v>
      </c>
      <c r="R186" s="51" t="s">
        <v>470</v>
      </c>
    </row>
    <row r="187" spans="2:18" ht="20.100000000000001" customHeight="1">
      <c r="B187" s="49" t="str">
        <f t="shared" si="7"/>
        <v/>
      </c>
      <c r="C187" s="49" t="str">
        <f t="shared" si="8"/>
        <v/>
      </c>
      <c r="D187" s="49" t="str">
        <f t="shared" si="9"/>
        <v/>
      </c>
      <c r="E187" s="50" t="s">
        <v>462</v>
      </c>
      <c r="F187" s="50" t="s">
        <v>463</v>
      </c>
      <c r="G187" s="50" t="s">
        <v>488</v>
      </c>
      <c r="H187" s="50" t="s">
        <v>489</v>
      </c>
      <c r="I187" s="50">
        <v>9</v>
      </c>
      <c r="J187" s="50"/>
      <c r="K187" s="50"/>
      <c r="L187" s="50" t="s">
        <v>558</v>
      </c>
      <c r="M187" s="50" t="s">
        <v>554</v>
      </c>
      <c r="N187" s="50">
        <v>0.56999999999999995</v>
      </c>
      <c r="O187" s="50">
        <v>2</v>
      </c>
      <c r="P187" s="50" t="s">
        <v>473</v>
      </c>
      <c r="Q187" s="51" t="s">
        <v>699</v>
      </c>
      <c r="R187" s="51" t="s">
        <v>470</v>
      </c>
    </row>
    <row r="188" spans="2:18" ht="20.100000000000001" customHeight="1">
      <c r="B188" s="49" t="str">
        <f t="shared" si="7"/>
        <v/>
      </c>
      <c r="C188" s="49" t="str">
        <f t="shared" si="8"/>
        <v/>
      </c>
      <c r="D188" s="49" t="str">
        <f t="shared" si="9"/>
        <v/>
      </c>
      <c r="E188" s="50" t="s">
        <v>462</v>
      </c>
      <c r="F188" s="50" t="s">
        <v>463</v>
      </c>
      <c r="G188" s="50" t="s">
        <v>515</v>
      </c>
      <c r="H188" s="50" t="s">
        <v>516</v>
      </c>
      <c r="I188" s="50">
        <v>9</v>
      </c>
      <c r="J188" s="50"/>
      <c r="K188" s="50"/>
      <c r="L188" s="50" t="s">
        <v>536</v>
      </c>
      <c r="M188" s="50" t="s">
        <v>554</v>
      </c>
      <c r="N188" s="50">
        <v>0.56999999999999995</v>
      </c>
      <c r="O188" s="50">
        <v>2</v>
      </c>
      <c r="P188" s="50" t="s">
        <v>473</v>
      </c>
      <c r="Q188" s="51" t="s">
        <v>700</v>
      </c>
      <c r="R188" s="51" t="s">
        <v>470</v>
      </c>
    </row>
    <row r="189" spans="2:18" ht="20.100000000000001" customHeight="1">
      <c r="B189" s="49" t="str">
        <f t="shared" si="7"/>
        <v/>
      </c>
      <c r="C189" s="49" t="str">
        <f t="shared" si="8"/>
        <v/>
      </c>
      <c r="D189" s="49" t="str">
        <f t="shared" si="9"/>
        <v/>
      </c>
      <c r="E189" s="50" t="s">
        <v>462</v>
      </c>
      <c r="F189" s="50" t="s">
        <v>463</v>
      </c>
      <c r="G189" s="50" t="s">
        <v>491</v>
      </c>
      <c r="H189" s="50" t="s">
        <v>558</v>
      </c>
      <c r="I189" s="50">
        <v>9</v>
      </c>
      <c r="J189" s="50"/>
      <c r="K189" s="50"/>
      <c r="L189" s="50" t="s">
        <v>492</v>
      </c>
      <c r="M189" s="50" t="s">
        <v>554</v>
      </c>
      <c r="N189" s="50">
        <v>0.53</v>
      </c>
      <c r="O189" s="50">
        <v>2</v>
      </c>
      <c r="P189" s="50" t="s">
        <v>473</v>
      </c>
      <c r="Q189" s="51" t="s">
        <v>701</v>
      </c>
      <c r="R189" s="51" t="s">
        <v>470</v>
      </c>
    </row>
    <row r="190" spans="2:18" ht="20.100000000000001" customHeight="1">
      <c r="B190" s="49" t="str">
        <f t="shared" si="7"/>
        <v/>
      </c>
      <c r="C190" s="49" t="str">
        <f t="shared" si="8"/>
        <v/>
      </c>
      <c r="D190" s="49" t="str">
        <f t="shared" si="9"/>
        <v/>
      </c>
      <c r="E190" s="50" t="s">
        <v>462</v>
      </c>
      <c r="F190" s="50" t="s">
        <v>463</v>
      </c>
      <c r="G190" s="50" t="s">
        <v>496</v>
      </c>
      <c r="H190" s="50" t="s">
        <v>558</v>
      </c>
      <c r="I190" s="50">
        <v>9</v>
      </c>
      <c r="J190" s="50"/>
      <c r="K190" s="50"/>
      <c r="L190" s="50" t="s">
        <v>497</v>
      </c>
      <c r="M190" s="50" t="s">
        <v>554</v>
      </c>
      <c r="N190" s="50">
        <v>0.53</v>
      </c>
      <c r="O190" s="50">
        <v>2</v>
      </c>
      <c r="P190" s="50" t="s">
        <v>473</v>
      </c>
      <c r="Q190" s="51" t="s">
        <v>702</v>
      </c>
      <c r="R190" s="51" t="s">
        <v>470</v>
      </c>
    </row>
    <row r="191" spans="2:18" ht="20.100000000000001" customHeight="1">
      <c r="B191" s="49" t="str">
        <f t="shared" si="7"/>
        <v/>
      </c>
      <c r="C191" s="49" t="str">
        <f t="shared" si="8"/>
        <v/>
      </c>
      <c r="D191" s="49" t="str">
        <f t="shared" si="9"/>
        <v/>
      </c>
      <c r="E191" s="50" t="s">
        <v>462</v>
      </c>
      <c r="F191" s="50" t="s">
        <v>463</v>
      </c>
      <c r="G191" s="50" t="s">
        <v>488</v>
      </c>
      <c r="H191" s="50" t="s">
        <v>558</v>
      </c>
      <c r="I191" s="50">
        <v>9</v>
      </c>
      <c r="J191" s="50"/>
      <c r="K191" s="50"/>
      <c r="L191" s="50" t="s">
        <v>489</v>
      </c>
      <c r="M191" s="50" t="s">
        <v>554</v>
      </c>
      <c r="N191" s="50">
        <v>0.53</v>
      </c>
      <c r="O191" s="50">
        <v>2</v>
      </c>
      <c r="P191" s="50" t="s">
        <v>473</v>
      </c>
      <c r="Q191" s="51" t="s">
        <v>703</v>
      </c>
      <c r="R191" s="51" t="s">
        <v>470</v>
      </c>
    </row>
    <row r="192" spans="2:18" ht="20.100000000000001" customHeight="1">
      <c r="B192" s="49" t="str">
        <f t="shared" si="7"/>
        <v/>
      </c>
      <c r="C192" s="49" t="str">
        <f t="shared" si="8"/>
        <v/>
      </c>
      <c r="D192" s="49" t="str">
        <f t="shared" si="9"/>
        <v/>
      </c>
      <c r="E192" s="50" t="s">
        <v>462</v>
      </c>
      <c r="F192" s="50" t="s">
        <v>463</v>
      </c>
      <c r="G192" s="50" t="s">
        <v>515</v>
      </c>
      <c r="H192" s="50" t="s">
        <v>536</v>
      </c>
      <c r="I192" s="50">
        <v>9</v>
      </c>
      <c r="J192" s="50"/>
      <c r="K192" s="50"/>
      <c r="L192" s="50" t="s">
        <v>516</v>
      </c>
      <c r="M192" s="50" t="s">
        <v>554</v>
      </c>
      <c r="N192" s="50">
        <v>0.54</v>
      </c>
      <c r="O192" s="50">
        <v>2</v>
      </c>
      <c r="P192" s="50" t="s">
        <v>473</v>
      </c>
      <c r="Q192" s="51" t="s">
        <v>704</v>
      </c>
      <c r="R192" s="51" t="s">
        <v>470</v>
      </c>
    </row>
    <row r="193" spans="2:18" ht="20.100000000000001" customHeight="1">
      <c r="B193" s="49" t="str">
        <f t="shared" si="7"/>
        <v/>
      </c>
      <c r="C193" s="49" t="str">
        <f t="shared" si="8"/>
        <v/>
      </c>
      <c r="D193" s="49" t="str">
        <f t="shared" si="9"/>
        <v/>
      </c>
      <c r="E193" s="50" t="s">
        <v>462</v>
      </c>
      <c r="F193" s="50" t="s">
        <v>486</v>
      </c>
      <c r="G193" s="50" t="s">
        <v>515</v>
      </c>
      <c r="H193" s="50" t="s">
        <v>516</v>
      </c>
      <c r="I193" s="50">
        <v>9</v>
      </c>
      <c r="J193" s="50"/>
      <c r="K193" s="50"/>
      <c r="L193" s="50" t="s">
        <v>545</v>
      </c>
      <c r="M193" s="50" t="s">
        <v>554</v>
      </c>
      <c r="N193" s="50">
        <v>0.42</v>
      </c>
      <c r="O193" s="50">
        <v>2</v>
      </c>
      <c r="P193" s="50" t="s">
        <v>473</v>
      </c>
      <c r="Q193" s="51" t="s">
        <v>705</v>
      </c>
      <c r="R193" s="51" t="s">
        <v>470</v>
      </c>
    </row>
    <row r="194" spans="2:18" ht="20.100000000000001" customHeight="1">
      <c r="B194" s="49" t="str">
        <f t="shared" si="7"/>
        <v/>
      </c>
      <c r="C194" s="49" t="str">
        <f t="shared" si="8"/>
        <v/>
      </c>
      <c r="D194" s="49" t="str">
        <f t="shared" si="9"/>
        <v/>
      </c>
      <c r="E194" s="50" t="s">
        <v>462</v>
      </c>
      <c r="F194" s="50" t="s">
        <v>486</v>
      </c>
      <c r="G194" s="50" t="s">
        <v>515</v>
      </c>
      <c r="H194" s="50" t="s">
        <v>545</v>
      </c>
      <c r="I194" s="50">
        <v>9</v>
      </c>
      <c r="J194" s="50"/>
      <c r="K194" s="50"/>
      <c r="L194" s="50" t="s">
        <v>516</v>
      </c>
      <c r="M194" s="50" t="s">
        <v>554</v>
      </c>
      <c r="N194" s="50">
        <v>0.37</v>
      </c>
      <c r="O194" s="50">
        <v>2</v>
      </c>
      <c r="P194" s="50" t="s">
        <v>473</v>
      </c>
      <c r="Q194" s="51" t="s">
        <v>706</v>
      </c>
      <c r="R194" s="51" t="s">
        <v>470</v>
      </c>
    </row>
    <row r="195" spans="2:18" ht="20.100000000000001" customHeight="1">
      <c r="B195" s="49" t="str">
        <f t="shared" si="7"/>
        <v/>
      </c>
      <c r="C195" s="49" t="str">
        <f t="shared" si="8"/>
        <v/>
      </c>
      <c r="D195" s="49" t="str">
        <f t="shared" si="9"/>
        <v/>
      </c>
      <c r="E195" s="50" t="s">
        <v>462</v>
      </c>
      <c r="F195" s="50" t="s">
        <v>463</v>
      </c>
      <c r="G195" s="50" t="s">
        <v>585</v>
      </c>
      <c r="H195" s="50" t="s">
        <v>586</v>
      </c>
      <c r="I195" s="50">
        <v>6</v>
      </c>
      <c r="J195" s="50"/>
      <c r="K195" s="50"/>
      <c r="L195" s="50" t="s">
        <v>558</v>
      </c>
      <c r="M195" s="50" t="s">
        <v>467</v>
      </c>
      <c r="N195" s="50">
        <v>0.55000000000000004</v>
      </c>
      <c r="O195" s="50">
        <v>2</v>
      </c>
      <c r="P195" s="50" t="s">
        <v>473</v>
      </c>
      <c r="Q195" s="51" t="s">
        <v>707</v>
      </c>
      <c r="R195" s="51" t="s">
        <v>470</v>
      </c>
    </row>
    <row r="196" spans="2:18" ht="20.100000000000001" customHeight="1">
      <c r="B196" s="49" t="str">
        <f t="shared" si="7"/>
        <v/>
      </c>
      <c r="C196" s="49" t="str">
        <f t="shared" si="8"/>
        <v/>
      </c>
      <c r="D196" s="49" t="str">
        <f t="shared" si="9"/>
        <v/>
      </c>
      <c r="E196" s="50" t="s">
        <v>462</v>
      </c>
      <c r="F196" s="50" t="s">
        <v>463</v>
      </c>
      <c r="G196" s="50" t="s">
        <v>585</v>
      </c>
      <c r="H196" s="50" t="s">
        <v>639</v>
      </c>
      <c r="I196" s="50">
        <v>6</v>
      </c>
      <c r="J196" s="50"/>
      <c r="K196" s="50"/>
      <c r="L196" s="50" t="s">
        <v>536</v>
      </c>
      <c r="M196" s="50" t="s">
        <v>467</v>
      </c>
      <c r="N196" s="50">
        <v>0.54</v>
      </c>
      <c r="O196" s="50">
        <v>2</v>
      </c>
      <c r="P196" s="50" t="s">
        <v>473</v>
      </c>
      <c r="Q196" s="51" t="s">
        <v>708</v>
      </c>
      <c r="R196" s="51" t="s">
        <v>470</v>
      </c>
    </row>
    <row r="197" spans="2:18" ht="20.100000000000001" customHeight="1">
      <c r="B197" s="49" t="str">
        <f t="shared" si="7"/>
        <v/>
      </c>
      <c r="C197" s="49" t="str">
        <f t="shared" si="8"/>
        <v/>
      </c>
      <c r="D197" s="49" t="str">
        <f t="shared" si="9"/>
        <v/>
      </c>
      <c r="E197" s="50" t="s">
        <v>462</v>
      </c>
      <c r="F197" s="50" t="s">
        <v>463</v>
      </c>
      <c r="G197" s="50" t="s">
        <v>588</v>
      </c>
      <c r="H197" s="50" t="s">
        <v>589</v>
      </c>
      <c r="I197" s="50">
        <v>6</v>
      </c>
      <c r="J197" s="50"/>
      <c r="K197" s="50"/>
      <c r="L197" s="50" t="s">
        <v>558</v>
      </c>
      <c r="M197" s="50" t="s">
        <v>467</v>
      </c>
      <c r="N197" s="50">
        <v>0.54</v>
      </c>
      <c r="O197" s="50">
        <v>2</v>
      </c>
      <c r="P197" s="50" t="s">
        <v>473</v>
      </c>
      <c r="Q197" s="51" t="s">
        <v>709</v>
      </c>
      <c r="R197" s="51" t="s">
        <v>470</v>
      </c>
    </row>
    <row r="198" spans="2:18" ht="20.100000000000001" customHeight="1">
      <c r="B198" s="49" t="str">
        <f t="shared" si="7"/>
        <v/>
      </c>
      <c r="C198" s="49" t="str">
        <f t="shared" si="8"/>
        <v/>
      </c>
      <c r="D198" s="49" t="str">
        <f t="shared" si="9"/>
        <v/>
      </c>
      <c r="E198" s="50" t="s">
        <v>462</v>
      </c>
      <c r="F198" s="50" t="s">
        <v>463</v>
      </c>
      <c r="G198" s="50" t="s">
        <v>588</v>
      </c>
      <c r="H198" s="50" t="s">
        <v>642</v>
      </c>
      <c r="I198" s="50">
        <v>6</v>
      </c>
      <c r="J198" s="50"/>
      <c r="K198" s="50"/>
      <c r="L198" s="50" t="s">
        <v>536</v>
      </c>
      <c r="M198" s="50" t="s">
        <v>467</v>
      </c>
      <c r="N198" s="50">
        <v>0.54</v>
      </c>
      <c r="O198" s="50">
        <v>2</v>
      </c>
      <c r="P198" s="50" t="s">
        <v>473</v>
      </c>
      <c r="Q198" s="51" t="s">
        <v>710</v>
      </c>
      <c r="R198" s="51" t="s">
        <v>470</v>
      </c>
    </row>
    <row r="199" spans="2:18" ht="20.100000000000001" customHeight="1">
      <c r="B199" s="49" t="str">
        <f t="shared" si="7"/>
        <v/>
      </c>
      <c r="C199" s="49" t="str">
        <f t="shared" si="8"/>
        <v/>
      </c>
      <c r="D199" s="49" t="str">
        <f t="shared" si="9"/>
        <v/>
      </c>
      <c r="E199" s="50" t="s">
        <v>462</v>
      </c>
      <c r="F199" s="50" t="s">
        <v>463</v>
      </c>
      <c r="G199" s="50" t="s">
        <v>591</v>
      </c>
      <c r="H199" s="50" t="s">
        <v>592</v>
      </c>
      <c r="I199" s="50">
        <v>6</v>
      </c>
      <c r="J199" s="50"/>
      <c r="K199" s="50"/>
      <c r="L199" s="50" t="s">
        <v>558</v>
      </c>
      <c r="M199" s="50" t="s">
        <v>467</v>
      </c>
      <c r="N199" s="50">
        <v>0.52</v>
      </c>
      <c r="O199" s="50">
        <v>2</v>
      </c>
      <c r="P199" s="50" t="s">
        <v>473</v>
      </c>
      <c r="Q199" s="51" t="s">
        <v>711</v>
      </c>
      <c r="R199" s="51" t="s">
        <v>470</v>
      </c>
    </row>
    <row r="200" spans="2:18" ht="20.100000000000001" customHeight="1">
      <c r="B200" s="49" t="str">
        <f t="shared" si="7"/>
        <v/>
      </c>
      <c r="C200" s="49" t="str">
        <f t="shared" si="8"/>
        <v/>
      </c>
      <c r="D200" s="49" t="str">
        <f t="shared" si="9"/>
        <v/>
      </c>
      <c r="E200" s="50" t="s">
        <v>462</v>
      </c>
      <c r="F200" s="50" t="s">
        <v>463</v>
      </c>
      <c r="G200" s="50" t="s">
        <v>594</v>
      </c>
      <c r="H200" s="50" t="s">
        <v>595</v>
      </c>
      <c r="I200" s="50">
        <v>6</v>
      </c>
      <c r="J200" s="50"/>
      <c r="K200" s="50"/>
      <c r="L200" s="50" t="s">
        <v>558</v>
      </c>
      <c r="M200" s="50" t="s">
        <v>467</v>
      </c>
      <c r="N200" s="50">
        <v>0.52</v>
      </c>
      <c r="O200" s="50">
        <v>2</v>
      </c>
      <c r="P200" s="50" t="s">
        <v>473</v>
      </c>
      <c r="Q200" s="51" t="s">
        <v>712</v>
      </c>
      <c r="R200" s="51" t="s">
        <v>470</v>
      </c>
    </row>
    <row r="201" spans="2:18" ht="20.100000000000001" customHeight="1">
      <c r="B201" s="49" t="str">
        <f t="shared" si="7"/>
        <v/>
      </c>
      <c r="C201" s="49" t="str">
        <f t="shared" si="8"/>
        <v/>
      </c>
      <c r="D201" s="49" t="str">
        <f t="shared" si="9"/>
        <v/>
      </c>
      <c r="E201" s="50" t="s">
        <v>462</v>
      </c>
      <c r="F201" s="50" t="s">
        <v>463</v>
      </c>
      <c r="G201" s="50" t="s">
        <v>585</v>
      </c>
      <c r="H201" s="50" t="s">
        <v>558</v>
      </c>
      <c r="I201" s="50">
        <v>6</v>
      </c>
      <c r="J201" s="50"/>
      <c r="K201" s="50"/>
      <c r="L201" s="50" t="s">
        <v>586</v>
      </c>
      <c r="M201" s="50" t="s">
        <v>467</v>
      </c>
      <c r="N201" s="50">
        <v>0.53</v>
      </c>
      <c r="O201" s="50">
        <v>2</v>
      </c>
      <c r="P201" s="50" t="s">
        <v>473</v>
      </c>
      <c r="Q201" s="51" t="s">
        <v>713</v>
      </c>
      <c r="R201" s="51" t="s">
        <v>470</v>
      </c>
    </row>
    <row r="202" spans="2:18" ht="20.100000000000001" customHeight="1">
      <c r="B202" s="49" t="str">
        <f t="shared" si="7"/>
        <v/>
      </c>
      <c r="C202" s="49" t="str">
        <f t="shared" si="8"/>
        <v/>
      </c>
      <c r="D202" s="49" t="str">
        <f t="shared" si="9"/>
        <v/>
      </c>
      <c r="E202" s="50" t="s">
        <v>462</v>
      </c>
      <c r="F202" s="50" t="s">
        <v>463</v>
      </c>
      <c r="G202" s="50" t="s">
        <v>585</v>
      </c>
      <c r="H202" s="50" t="s">
        <v>536</v>
      </c>
      <c r="I202" s="50">
        <v>6</v>
      </c>
      <c r="J202" s="50"/>
      <c r="K202" s="50"/>
      <c r="L202" s="50" t="s">
        <v>639</v>
      </c>
      <c r="M202" s="50" t="s">
        <v>467</v>
      </c>
      <c r="N202" s="50">
        <v>0.53</v>
      </c>
      <c r="O202" s="50">
        <v>2</v>
      </c>
      <c r="P202" s="50" t="s">
        <v>473</v>
      </c>
      <c r="Q202" s="51" t="s">
        <v>714</v>
      </c>
      <c r="R202" s="51" t="s">
        <v>470</v>
      </c>
    </row>
    <row r="203" spans="2:18" ht="20.100000000000001" customHeight="1">
      <c r="B203" s="49" t="str">
        <f t="shared" si="7"/>
        <v/>
      </c>
      <c r="C203" s="49" t="str">
        <f t="shared" si="8"/>
        <v/>
      </c>
      <c r="D203" s="49" t="str">
        <f t="shared" si="9"/>
        <v/>
      </c>
      <c r="E203" s="50" t="s">
        <v>462</v>
      </c>
      <c r="F203" s="50" t="s">
        <v>463</v>
      </c>
      <c r="G203" s="50" t="s">
        <v>588</v>
      </c>
      <c r="H203" s="50" t="s">
        <v>558</v>
      </c>
      <c r="I203" s="50">
        <v>6</v>
      </c>
      <c r="J203" s="50"/>
      <c r="K203" s="50"/>
      <c r="L203" s="50" t="s">
        <v>589</v>
      </c>
      <c r="M203" s="50" t="s">
        <v>467</v>
      </c>
      <c r="N203" s="50">
        <v>0.53</v>
      </c>
      <c r="O203" s="50">
        <v>2</v>
      </c>
      <c r="P203" s="50" t="s">
        <v>473</v>
      </c>
      <c r="Q203" s="51" t="s">
        <v>715</v>
      </c>
      <c r="R203" s="51" t="s">
        <v>470</v>
      </c>
    </row>
    <row r="204" spans="2:18" ht="20.100000000000001" customHeight="1">
      <c r="B204" s="49" t="str">
        <f t="shared" si="7"/>
        <v/>
      </c>
      <c r="C204" s="49" t="str">
        <f t="shared" si="8"/>
        <v/>
      </c>
      <c r="D204" s="49" t="str">
        <f t="shared" si="9"/>
        <v/>
      </c>
      <c r="E204" s="50" t="s">
        <v>462</v>
      </c>
      <c r="F204" s="50" t="s">
        <v>463</v>
      </c>
      <c r="G204" s="50" t="s">
        <v>588</v>
      </c>
      <c r="H204" s="50" t="s">
        <v>536</v>
      </c>
      <c r="I204" s="50">
        <v>6</v>
      </c>
      <c r="J204" s="50"/>
      <c r="K204" s="50"/>
      <c r="L204" s="50" t="s">
        <v>642</v>
      </c>
      <c r="M204" s="50" t="s">
        <v>467</v>
      </c>
      <c r="N204" s="50">
        <v>0.53</v>
      </c>
      <c r="O204" s="50">
        <v>2</v>
      </c>
      <c r="P204" s="50" t="s">
        <v>473</v>
      </c>
      <c r="Q204" s="51" t="s">
        <v>716</v>
      </c>
      <c r="R204" s="51" t="s">
        <v>470</v>
      </c>
    </row>
    <row r="205" spans="2:18" ht="20.100000000000001" customHeight="1">
      <c r="B205" s="49" t="str">
        <f t="shared" si="7"/>
        <v/>
      </c>
      <c r="C205" s="49" t="str">
        <f t="shared" si="8"/>
        <v/>
      </c>
      <c r="D205" s="49" t="str">
        <f t="shared" si="9"/>
        <v/>
      </c>
      <c r="E205" s="50" t="s">
        <v>462</v>
      </c>
      <c r="F205" s="50" t="s">
        <v>463</v>
      </c>
      <c r="G205" s="50" t="s">
        <v>591</v>
      </c>
      <c r="H205" s="50" t="s">
        <v>558</v>
      </c>
      <c r="I205" s="50">
        <v>6</v>
      </c>
      <c r="J205" s="50"/>
      <c r="K205" s="50"/>
      <c r="L205" s="50" t="s">
        <v>592</v>
      </c>
      <c r="M205" s="50" t="s">
        <v>467</v>
      </c>
      <c r="N205" s="50">
        <v>0.52</v>
      </c>
      <c r="O205" s="50">
        <v>2</v>
      </c>
      <c r="P205" s="50" t="s">
        <v>473</v>
      </c>
      <c r="Q205" s="51" t="s">
        <v>717</v>
      </c>
      <c r="R205" s="51" t="s">
        <v>470</v>
      </c>
    </row>
    <row r="206" spans="2:18" ht="20.100000000000001" customHeight="1">
      <c r="B206" s="49" t="str">
        <f t="shared" si="7"/>
        <v/>
      </c>
      <c r="C206" s="49" t="str">
        <f t="shared" si="8"/>
        <v/>
      </c>
      <c r="D206" s="49" t="str">
        <f t="shared" si="9"/>
        <v/>
      </c>
      <c r="E206" s="50" t="s">
        <v>462</v>
      </c>
      <c r="F206" s="50" t="s">
        <v>463</v>
      </c>
      <c r="G206" s="50" t="s">
        <v>594</v>
      </c>
      <c r="H206" s="50" t="s">
        <v>558</v>
      </c>
      <c r="I206" s="50">
        <v>6</v>
      </c>
      <c r="J206" s="50"/>
      <c r="K206" s="50"/>
      <c r="L206" s="50" t="s">
        <v>595</v>
      </c>
      <c r="M206" s="50" t="s">
        <v>467</v>
      </c>
      <c r="N206" s="50">
        <v>0.52</v>
      </c>
      <c r="O206" s="50">
        <v>2</v>
      </c>
      <c r="P206" s="50" t="s">
        <v>473</v>
      </c>
      <c r="Q206" s="51" t="s">
        <v>718</v>
      </c>
      <c r="R206" s="51" t="s">
        <v>470</v>
      </c>
    </row>
    <row r="207" spans="2:18" ht="20.100000000000001" customHeight="1">
      <c r="B207" s="49" t="str">
        <f t="shared" si="7"/>
        <v/>
      </c>
      <c r="C207" s="49" t="str">
        <f t="shared" si="8"/>
        <v/>
      </c>
      <c r="D207" s="49" t="str">
        <f t="shared" si="9"/>
        <v/>
      </c>
      <c r="E207" s="50" t="s">
        <v>462</v>
      </c>
      <c r="F207" s="50" t="s">
        <v>476</v>
      </c>
      <c r="G207" s="50" t="s">
        <v>585</v>
      </c>
      <c r="H207" s="50" t="s">
        <v>586</v>
      </c>
      <c r="I207" s="50">
        <v>6</v>
      </c>
      <c r="J207" s="50"/>
      <c r="K207" s="50"/>
      <c r="L207" s="50" t="s">
        <v>565</v>
      </c>
      <c r="M207" s="50" t="s">
        <v>467</v>
      </c>
      <c r="N207" s="50">
        <v>0.44</v>
      </c>
      <c r="O207" s="50">
        <v>2</v>
      </c>
      <c r="P207" s="50" t="s">
        <v>473</v>
      </c>
      <c r="Q207" s="51" t="s">
        <v>719</v>
      </c>
      <c r="R207" s="51" t="s">
        <v>470</v>
      </c>
    </row>
    <row r="208" spans="2:18" ht="20.100000000000001" customHeight="1">
      <c r="B208" s="49" t="str">
        <f t="shared" ref="B208:B271" si="10">IF(OR($C$9="",$C$10=""),"",IFERROR(IF(AND($U$20&lt;&gt;R208,$V$20&lt;&gt;R208),"－",IF(AND(COUNTIF($C$9,"*樹脂スペーサー*")&gt;0,OR(M208="空気",F208="一般",F208="一般ＰＧ")),"－",IF(AND($W$23&gt;0,$W$23&gt;=O208),$U$23,IF(AND($W$24&gt;0,$W$24&gt;=O208),$U$24,IF(AND($W$25&gt;0,$W$25&gt;=O208),$U$25,IF(AND($W$26&gt;0,$W$26&gt;=O208),$U$26,IF(AND($W$27&gt;0,$W$27&gt;=O208),$U$27,IF(AND($W$28&gt;0,$W$28&gt;=O208),$U$28,IF(AND($W$29&gt;0,$W$29&gt;=O208),$U$29,"－"))))))))),"－"))</f>
        <v/>
      </c>
      <c r="C208" s="49" t="str">
        <f t="shared" ref="C208:C271" si="11">IF(B208="","",IF(B208&lt;&gt;"－",VLOOKUP(B208,$U$23:$V$29,2,FALSE),"－"))</f>
        <v/>
      </c>
      <c r="D208" s="49" t="str">
        <f t="shared" ref="D208:D271" si="12">IF($H$9="","",IF(AND(COUNTIF($V$32,"*樹脂スペーサー*")&gt;0,OR(M208="空気",F208="一般",F208="一般ＰＧ")),"－",IF(AND($V$33&lt;&gt;R208,$W$33&lt;&gt;R208),"－",IF(MID($H$9,10,1)="Z",IF(N208&lt;=0.7,"○","－"),IF($V$34&gt;=O208,"○","－")))))</f>
        <v/>
      </c>
      <c r="E208" s="50" t="s">
        <v>462</v>
      </c>
      <c r="F208" s="50" t="s">
        <v>476</v>
      </c>
      <c r="G208" s="50" t="s">
        <v>585</v>
      </c>
      <c r="H208" s="50" t="s">
        <v>639</v>
      </c>
      <c r="I208" s="50">
        <v>6</v>
      </c>
      <c r="J208" s="50"/>
      <c r="K208" s="50"/>
      <c r="L208" s="50" t="s">
        <v>505</v>
      </c>
      <c r="M208" s="50" t="s">
        <v>467</v>
      </c>
      <c r="N208" s="50">
        <v>0.44</v>
      </c>
      <c r="O208" s="50">
        <v>2</v>
      </c>
      <c r="P208" s="50" t="s">
        <v>473</v>
      </c>
      <c r="Q208" s="51" t="s">
        <v>720</v>
      </c>
      <c r="R208" s="51" t="s">
        <v>470</v>
      </c>
    </row>
    <row r="209" spans="2:18" ht="20.100000000000001" customHeight="1">
      <c r="B209" s="49" t="str">
        <f t="shared" si="10"/>
        <v/>
      </c>
      <c r="C209" s="49" t="str">
        <f t="shared" si="11"/>
        <v/>
      </c>
      <c r="D209" s="49" t="str">
        <f t="shared" si="12"/>
        <v/>
      </c>
      <c r="E209" s="50" t="s">
        <v>462</v>
      </c>
      <c r="F209" s="50" t="s">
        <v>476</v>
      </c>
      <c r="G209" s="50" t="s">
        <v>588</v>
      </c>
      <c r="H209" s="50" t="s">
        <v>589</v>
      </c>
      <c r="I209" s="50">
        <v>6</v>
      </c>
      <c r="J209" s="50"/>
      <c r="K209" s="50"/>
      <c r="L209" s="50" t="s">
        <v>565</v>
      </c>
      <c r="M209" s="50" t="s">
        <v>467</v>
      </c>
      <c r="N209" s="50">
        <v>0.44</v>
      </c>
      <c r="O209" s="50">
        <v>2</v>
      </c>
      <c r="P209" s="50" t="s">
        <v>473</v>
      </c>
      <c r="Q209" s="51" t="s">
        <v>721</v>
      </c>
      <c r="R209" s="51" t="s">
        <v>470</v>
      </c>
    </row>
    <row r="210" spans="2:18" ht="20.100000000000001" customHeight="1">
      <c r="B210" s="49" t="str">
        <f t="shared" si="10"/>
        <v/>
      </c>
      <c r="C210" s="49" t="str">
        <f t="shared" si="11"/>
        <v/>
      </c>
      <c r="D210" s="49" t="str">
        <f t="shared" si="12"/>
        <v/>
      </c>
      <c r="E210" s="50" t="s">
        <v>462</v>
      </c>
      <c r="F210" s="50" t="s">
        <v>476</v>
      </c>
      <c r="G210" s="50" t="s">
        <v>588</v>
      </c>
      <c r="H210" s="50" t="s">
        <v>642</v>
      </c>
      <c r="I210" s="50">
        <v>6</v>
      </c>
      <c r="J210" s="50"/>
      <c r="K210" s="50"/>
      <c r="L210" s="50" t="s">
        <v>505</v>
      </c>
      <c r="M210" s="50" t="s">
        <v>467</v>
      </c>
      <c r="N210" s="50">
        <v>0.44</v>
      </c>
      <c r="O210" s="50">
        <v>2</v>
      </c>
      <c r="P210" s="50" t="s">
        <v>473</v>
      </c>
      <c r="Q210" s="51" t="s">
        <v>722</v>
      </c>
      <c r="R210" s="51" t="s">
        <v>470</v>
      </c>
    </row>
    <row r="211" spans="2:18" ht="20.100000000000001" customHeight="1">
      <c r="B211" s="49" t="str">
        <f t="shared" si="10"/>
        <v/>
      </c>
      <c r="C211" s="49" t="str">
        <f t="shared" si="11"/>
        <v/>
      </c>
      <c r="D211" s="49" t="str">
        <f t="shared" si="12"/>
        <v/>
      </c>
      <c r="E211" s="50" t="s">
        <v>462</v>
      </c>
      <c r="F211" s="50" t="s">
        <v>476</v>
      </c>
      <c r="G211" s="50" t="s">
        <v>591</v>
      </c>
      <c r="H211" s="50" t="s">
        <v>592</v>
      </c>
      <c r="I211" s="50">
        <v>6</v>
      </c>
      <c r="J211" s="50"/>
      <c r="K211" s="50"/>
      <c r="L211" s="50" t="s">
        <v>565</v>
      </c>
      <c r="M211" s="50" t="s">
        <v>467</v>
      </c>
      <c r="N211" s="50">
        <v>0.42</v>
      </c>
      <c r="O211" s="50">
        <v>2</v>
      </c>
      <c r="P211" s="50" t="s">
        <v>473</v>
      </c>
      <c r="Q211" s="51" t="s">
        <v>723</v>
      </c>
      <c r="R211" s="51" t="s">
        <v>470</v>
      </c>
    </row>
    <row r="212" spans="2:18" ht="20.100000000000001" customHeight="1">
      <c r="B212" s="49" t="str">
        <f t="shared" si="10"/>
        <v/>
      </c>
      <c r="C212" s="49" t="str">
        <f t="shared" si="11"/>
        <v/>
      </c>
      <c r="D212" s="49" t="str">
        <f t="shared" si="12"/>
        <v/>
      </c>
      <c r="E212" s="50" t="s">
        <v>462</v>
      </c>
      <c r="F212" s="50" t="s">
        <v>476</v>
      </c>
      <c r="G212" s="50" t="s">
        <v>594</v>
      </c>
      <c r="H212" s="50" t="s">
        <v>595</v>
      </c>
      <c r="I212" s="50">
        <v>6</v>
      </c>
      <c r="J212" s="50"/>
      <c r="K212" s="50"/>
      <c r="L212" s="50" t="s">
        <v>565</v>
      </c>
      <c r="M212" s="50" t="s">
        <v>467</v>
      </c>
      <c r="N212" s="50">
        <v>0.42</v>
      </c>
      <c r="O212" s="50">
        <v>2</v>
      </c>
      <c r="P212" s="50" t="s">
        <v>473</v>
      </c>
      <c r="Q212" s="51" t="s">
        <v>724</v>
      </c>
      <c r="R212" s="51" t="s">
        <v>470</v>
      </c>
    </row>
    <row r="213" spans="2:18" ht="20.100000000000001" customHeight="1">
      <c r="B213" s="49" t="str">
        <f t="shared" si="10"/>
        <v/>
      </c>
      <c r="C213" s="49" t="str">
        <f t="shared" si="11"/>
        <v/>
      </c>
      <c r="D213" s="49" t="str">
        <f t="shared" si="12"/>
        <v/>
      </c>
      <c r="E213" s="50" t="s">
        <v>462</v>
      </c>
      <c r="F213" s="50" t="s">
        <v>480</v>
      </c>
      <c r="G213" s="50" t="s">
        <v>585</v>
      </c>
      <c r="H213" s="50" t="s">
        <v>565</v>
      </c>
      <c r="I213" s="50">
        <v>6</v>
      </c>
      <c r="J213" s="50"/>
      <c r="K213" s="50"/>
      <c r="L213" s="50" t="s">
        <v>586</v>
      </c>
      <c r="M213" s="50" t="s">
        <v>467</v>
      </c>
      <c r="N213" s="50">
        <v>0.38</v>
      </c>
      <c r="O213" s="50">
        <v>2</v>
      </c>
      <c r="P213" s="50" t="s">
        <v>473</v>
      </c>
      <c r="Q213" s="51" t="s">
        <v>725</v>
      </c>
      <c r="R213" s="51" t="s">
        <v>470</v>
      </c>
    </row>
    <row r="214" spans="2:18" ht="20.100000000000001" customHeight="1">
      <c r="B214" s="49" t="str">
        <f t="shared" si="10"/>
        <v/>
      </c>
      <c r="C214" s="49" t="str">
        <f t="shared" si="11"/>
        <v/>
      </c>
      <c r="D214" s="49" t="str">
        <f t="shared" si="12"/>
        <v/>
      </c>
      <c r="E214" s="50" t="s">
        <v>462</v>
      </c>
      <c r="F214" s="50" t="s">
        <v>480</v>
      </c>
      <c r="G214" s="50" t="s">
        <v>585</v>
      </c>
      <c r="H214" s="50" t="s">
        <v>505</v>
      </c>
      <c r="I214" s="50">
        <v>6</v>
      </c>
      <c r="J214" s="50"/>
      <c r="K214" s="50"/>
      <c r="L214" s="50" t="s">
        <v>639</v>
      </c>
      <c r="M214" s="50" t="s">
        <v>467</v>
      </c>
      <c r="N214" s="50">
        <v>0.38</v>
      </c>
      <c r="O214" s="50">
        <v>2</v>
      </c>
      <c r="P214" s="50" t="s">
        <v>473</v>
      </c>
      <c r="Q214" s="51" t="s">
        <v>726</v>
      </c>
      <c r="R214" s="51" t="s">
        <v>470</v>
      </c>
    </row>
    <row r="215" spans="2:18" ht="20.100000000000001" customHeight="1">
      <c r="B215" s="49" t="str">
        <f t="shared" si="10"/>
        <v/>
      </c>
      <c r="C215" s="49" t="str">
        <f t="shared" si="11"/>
        <v/>
      </c>
      <c r="D215" s="49" t="str">
        <f t="shared" si="12"/>
        <v/>
      </c>
      <c r="E215" s="50" t="s">
        <v>462</v>
      </c>
      <c r="F215" s="50" t="s">
        <v>480</v>
      </c>
      <c r="G215" s="50" t="s">
        <v>588</v>
      </c>
      <c r="H215" s="50" t="s">
        <v>565</v>
      </c>
      <c r="I215" s="50">
        <v>6</v>
      </c>
      <c r="J215" s="50"/>
      <c r="K215" s="50"/>
      <c r="L215" s="50" t="s">
        <v>589</v>
      </c>
      <c r="M215" s="50" t="s">
        <v>467</v>
      </c>
      <c r="N215" s="50">
        <v>0.38</v>
      </c>
      <c r="O215" s="50">
        <v>2</v>
      </c>
      <c r="P215" s="50" t="s">
        <v>473</v>
      </c>
      <c r="Q215" s="51" t="s">
        <v>727</v>
      </c>
      <c r="R215" s="51" t="s">
        <v>470</v>
      </c>
    </row>
    <row r="216" spans="2:18" ht="20.100000000000001" customHeight="1">
      <c r="B216" s="49" t="str">
        <f t="shared" si="10"/>
        <v/>
      </c>
      <c r="C216" s="49" t="str">
        <f t="shared" si="11"/>
        <v/>
      </c>
      <c r="D216" s="49" t="str">
        <f t="shared" si="12"/>
        <v/>
      </c>
      <c r="E216" s="50" t="s">
        <v>462</v>
      </c>
      <c r="F216" s="50" t="s">
        <v>480</v>
      </c>
      <c r="G216" s="50" t="s">
        <v>588</v>
      </c>
      <c r="H216" s="50" t="s">
        <v>505</v>
      </c>
      <c r="I216" s="50">
        <v>6</v>
      </c>
      <c r="J216" s="50"/>
      <c r="K216" s="50"/>
      <c r="L216" s="50" t="s">
        <v>642</v>
      </c>
      <c r="M216" s="50" t="s">
        <v>467</v>
      </c>
      <c r="N216" s="50">
        <v>0.38</v>
      </c>
      <c r="O216" s="50">
        <v>2</v>
      </c>
      <c r="P216" s="50" t="s">
        <v>473</v>
      </c>
      <c r="Q216" s="51" t="s">
        <v>728</v>
      </c>
      <c r="R216" s="51" t="s">
        <v>470</v>
      </c>
    </row>
    <row r="217" spans="2:18" ht="20.100000000000001" customHeight="1">
      <c r="B217" s="49" t="str">
        <f t="shared" si="10"/>
        <v/>
      </c>
      <c r="C217" s="49" t="str">
        <f t="shared" si="11"/>
        <v/>
      </c>
      <c r="D217" s="49" t="str">
        <f t="shared" si="12"/>
        <v/>
      </c>
      <c r="E217" s="50" t="s">
        <v>462</v>
      </c>
      <c r="F217" s="50" t="s">
        <v>480</v>
      </c>
      <c r="G217" s="50" t="s">
        <v>591</v>
      </c>
      <c r="H217" s="50" t="s">
        <v>565</v>
      </c>
      <c r="I217" s="50">
        <v>6</v>
      </c>
      <c r="J217" s="50"/>
      <c r="K217" s="50"/>
      <c r="L217" s="50" t="s">
        <v>592</v>
      </c>
      <c r="M217" s="50" t="s">
        <v>467</v>
      </c>
      <c r="N217" s="50">
        <v>0.38</v>
      </c>
      <c r="O217" s="50">
        <v>2</v>
      </c>
      <c r="P217" s="50" t="s">
        <v>473</v>
      </c>
      <c r="Q217" s="51" t="s">
        <v>729</v>
      </c>
      <c r="R217" s="51" t="s">
        <v>470</v>
      </c>
    </row>
    <row r="218" spans="2:18" ht="20.100000000000001" customHeight="1">
      <c r="B218" s="49" t="str">
        <f t="shared" si="10"/>
        <v/>
      </c>
      <c r="C218" s="49" t="str">
        <f t="shared" si="11"/>
        <v/>
      </c>
      <c r="D218" s="49" t="str">
        <f t="shared" si="12"/>
        <v/>
      </c>
      <c r="E218" s="50" t="s">
        <v>462</v>
      </c>
      <c r="F218" s="50" t="s">
        <v>480</v>
      </c>
      <c r="G218" s="50" t="s">
        <v>594</v>
      </c>
      <c r="H218" s="50" t="s">
        <v>565</v>
      </c>
      <c r="I218" s="50">
        <v>6</v>
      </c>
      <c r="J218" s="50"/>
      <c r="K218" s="50"/>
      <c r="L218" s="50" t="s">
        <v>595</v>
      </c>
      <c r="M218" s="50" t="s">
        <v>467</v>
      </c>
      <c r="N218" s="50">
        <v>0.38</v>
      </c>
      <c r="O218" s="50">
        <v>2</v>
      </c>
      <c r="P218" s="50" t="s">
        <v>473</v>
      </c>
      <c r="Q218" s="51" t="s">
        <v>730</v>
      </c>
      <c r="R218" s="51" t="s">
        <v>470</v>
      </c>
    </row>
    <row r="219" spans="2:18" ht="20.100000000000001" customHeight="1">
      <c r="B219" s="49" t="str">
        <f t="shared" si="10"/>
        <v/>
      </c>
      <c r="C219" s="49" t="str">
        <f t="shared" si="11"/>
        <v/>
      </c>
      <c r="D219" s="49" t="str">
        <f t="shared" si="12"/>
        <v/>
      </c>
      <c r="E219" s="50" t="s">
        <v>462</v>
      </c>
      <c r="F219" s="50" t="s">
        <v>486</v>
      </c>
      <c r="G219" s="50" t="s">
        <v>585</v>
      </c>
      <c r="H219" s="50" t="s">
        <v>639</v>
      </c>
      <c r="I219" s="50">
        <v>6</v>
      </c>
      <c r="J219" s="50"/>
      <c r="K219" s="50"/>
      <c r="L219" s="50" t="s">
        <v>545</v>
      </c>
      <c r="M219" s="50" t="s">
        <v>467</v>
      </c>
      <c r="N219" s="50">
        <v>0.4</v>
      </c>
      <c r="O219" s="50">
        <v>2</v>
      </c>
      <c r="P219" s="50" t="s">
        <v>473</v>
      </c>
      <c r="Q219" s="51" t="s">
        <v>731</v>
      </c>
      <c r="R219" s="51" t="s">
        <v>470</v>
      </c>
    </row>
    <row r="220" spans="2:18" ht="20.100000000000001" customHeight="1">
      <c r="B220" s="49" t="str">
        <f t="shared" si="10"/>
        <v/>
      </c>
      <c r="C220" s="49" t="str">
        <f t="shared" si="11"/>
        <v/>
      </c>
      <c r="D220" s="49" t="str">
        <f t="shared" si="12"/>
        <v/>
      </c>
      <c r="E220" s="50" t="s">
        <v>462</v>
      </c>
      <c r="F220" s="50" t="s">
        <v>486</v>
      </c>
      <c r="G220" s="50" t="s">
        <v>588</v>
      </c>
      <c r="H220" s="50" t="s">
        <v>642</v>
      </c>
      <c r="I220" s="50">
        <v>6</v>
      </c>
      <c r="J220" s="50"/>
      <c r="K220" s="50"/>
      <c r="L220" s="50" t="s">
        <v>545</v>
      </c>
      <c r="M220" s="50" t="s">
        <v>467</v>
      </c>
      <c r="N220" s="50">
        <v>0.4</v>
      </c>
      <c r="O220" s="50">
        <v>2</v>
      </c>
      <c r="P220" s="50" t="s">
        <v>473</v>
      </c>
      <c r="Q220" s="51" t="s">
        <v>732</v>
      </c>
      <c r="R220" s="51" t="s">
        <v>470</v>
      </c>
    </row>
    <row r="221" spans="2:18" ht="20.100000000000001" customHeight="1">
      <c r="B221" s="49" t="str">
        <f t="shared" si="10"/>
        <v/>
      </c>
      <c r="C221" s="49" t="str">
        <f t="shared" si="11"/>
        <v/>
      </c>
      <c r="D221" s="49" t="str">
        <f t="shared" si="12"/>
        <v/>
      </c>
      <c r="E221" s="50" t="s">
        <v>462</v>
      </c>
      <c r="F221" s="50" t="s">
        <v>486</v>
      </c>
      <c r="G221" s="50" t="s">
        <v>585</v>
      </c>
      <c r="H221" s="50" t="s">
        <v>545</v>
      </c>
      <c r="I221" s="50">
        <v>6</v>
      </c>
      <c r="J221" s="50"/>
      <c r="K221" s="50"/>
      <c r="L221" s="50" t="s">
        <v>639</v>
      </c>
      <c r="M221" s="50" t="s">
        <v>467</v>
      </c>
      <c r="N221" s="50">
        <v>0.37</v>
      </c>
      <c r="O221" s="50">
        <v>2</v>
      </c>
      <c r="P221" s="50" t="s">
        <v>473</v>
      </c>
      <c r="Q221" s="51" t="s">
        <v>733</v>
      </c>
      <c r="R221" s="51" t="s">
        <v>470</v>
      </c>
    </row>
    <row r="222" spans="2:18" ht="20.100000000000001" customHeight="1">
      <c r="B222" s="49" t="str">
        <f t="shared" si="10"/>
        <v/>
      </c>
      <c r="C222" s="49" t="str">
        <f t="shared" si="11"/>
        <v/>
      </c>
      <c r="D222" s="49" t="str">
        <f t="shared" si="12"/>
        <v/>
      </c>
      <c r="E222" s="50" t="s">
        <v>462</v>
      </c>
      <c r="F222" s="50" t="s">
        <v>486</v>
      </c>
      <c r="G222" s="50" t="s">
        <v>588</v>
      </c>
      <c r="H222" s="50" t="s">
        <v>545</v>
      </c>
      <c r="I222" s="50">
        <v>6</v>
      </c>
      <c r="J222" s="50"/>
      <c r="K222" s="50"/>
      <c r="L222" s="50" t="s">
        <v>642</v>
      </c>
      <c r="M222" s="50" t="s">
        <v>467</v>
      </c>
      <c r="N222" s="50">
        <v>0.37</v>
      </c>
      <c r="O222" s="50">
        <v>2</v>
      </c>
      <c r="P222" s="50" t="s">
        <v>473</v>
      </c>
      <c r="Q222" s="51" t="s">
        <v>734</v>
      </c>
      <c r="R222" s="51" t="s">
        <v>470</v>
      </c>
    </row>
    <row r="223" spans="2:18" ht="20.100000000000001" customHeight="1">
      <c r="B223" s="49" t="str">
        <f t="shared" si="10"/>
        <v/>
      </c>
      <c r="C223" s="49" t="str">
        <f t="shared" si="11"/>
        <v/>
      </c>
      <c r="D223" s="49" t="str">
        <f t="shared" si="12"/>
        <v/>
      </c>
      <c r="E223" s="50" t="s">
        <v>462</v>
      </c>
      <c r="F223" s="50" t="s">
        <v>463</v>
      </c>
      <c r="G223" s="50" t="s">
        <v>464</v>
      </c>
      <c r="H223" s="50" t="s">
        <v>582</v>
      </c>
      <c r="I223" s="50">
        <v>8</v>
      </c>
      <c r="J223" s="50"/>
      <c r="K223" s="50"/>
      <c r="L223" s="50" t="s">
        <v>558</v>
      </c>
      <c r="M223" s="50" t="s">
        <v>554</v>
      </c>
      <c r="N223" s="50">
        <v>0.56000000000000005</v>
      </c>
      <c r="O223" s="50">
        <v>2.1</v>
      </c>
      <c r="P223" s="50" t="s">
        <v>473</v>
      </c>
      <c r="Q223" s="51" t="s">
        <v>735</v>
      </c>
      <c r="R223" s="51" t="s">
        <v>470</v>
      </c>
    </row>
    <row r="224" spans="2:18" ht="20.100000000000001" customHeight="1">
      <c r="B224" s="49" t="str">
        <f t="shared" si="10"/>
        <v/>
      </c>
      <c r="C224" s="49" t="str">
        <f t="shared" si="11"/>
        <v/>
      </c>
      <c r="D224" s="49" t="str">
        <f t="shared" si="12"/>
        <v/>
      </c>
      <c r="E224" s="50" t="s">
        <v>462</v>
      </c>
      <c r="F224" s="50" t="s">
        <v>463</v>
      </c>
      <c r="G224" s="50" t="s">
        <v>515</v>
      </c>
      <c r="H224" s="50" t="s">
        <v>516</v>
      </c>
      <c r="I224" s="50">
        <v>8</v>
      </c>
      <c r="J224" s="50"/>
      <c r="K224" s="50"/>
      <c r="L224" s="50" t="s">
        <v>558</v>
      </c>
      <c r="M224" s="50" t="s">
        <v>554</v>
      </c>
      <c r="N224" s="50">
        <v>0.56000000000000005</v>
      </c>
      <c r="O224" s="50">
        <v>2.1</v>
      </c>
      <c r="P224" s="50" t="s">
        <v>473</v>
      </c>
      <c r="Q224" s="51" t="s">
        <v>736</v>
      </c>
      <c r="R224" s="51" t="s">
        <v>470</v>
      </c>
    </row>
    <row r="225" spans="2:18" ht="20.100000000000001" customHeight="1">
      <c r="B225" s="49" t="str">
        <f t="shared" si="10"/>
        <v/>
      </c>
      <c r="C225" s="49" t="str">
        <f t="shared" si="11"/>
        <v/>
      </c>
      <c r="D225" s="49" t="str">
        <f t="shared" si="12"/>
        <v/>
      </c>
      <c r="E225" s="50" t="s">
        <v>462</v>
      </c>
      <c r="F225" s="50" t="s">
        <v>463</v>
      </c>
      <c r="G225" s="50" t="s">
        <v>585</v>
      </c>
      <c r="H225" s="50" t="s">
        <v>586</v>
      </c>
      <c r="I225" s="50">
        <v>8</v>
      </c>
      <c r="J225" s="50"/>
      <c r="K225" s="50"/>
      <c r="L225" s="50" t="s">
        <v>466</v>
      </c>
      <c r="M225" s="50" t="s">
        <v>554</v>
      </c>
      <c r="N225" s="50">
        <v>0.55000000000000004</v>
      </c>
      <c r="O225" s="50">
        <v>2.1</v>
      </c>
      <c r="P225" s="50" t="s">
        <v>468</v>
      </c>
      <c r="Q225" s="51" t="s">
        <v>737</v>
      </c>
      <c r="R225" s="51" t="s">
        <v>470</v>
      </c>
    </row>
    <row r="226" spans="2:18" ht="20.100000000000001" customHeight="1">
      <c r="B226" s="49" t="str">
        <f t="shared" si="10"/>
        <v/>
      </c>
      <c r="C226" s="49" t="str">
        <f t="shared" si="11"/>
        <v/>
      </c>
      <c r="D226" s="49" t="str">
        <f t="shared" si="12"/>
        <v/>
      </c>
      <c r="E226" s="50" t="s">
        <v>462</v>
      </c>
      <c r="F226" s="50" t="s">
        <v>463</v>
      </c>
      <c r="G226" s="50" t="s">
        <v>588</v>
      </c>
      <c r="H226" s="50" t="s">
        <v>589</v>
      </c>
      <c r="I226" s="50">
        <v>8</v>
      </c>
      <c r="J226" s="50"/>
      <c r="K226" s="50"/>
      <c r="L226" s="50" t="s">
        <v>466</v>
      </c>
      <c r="M226" s="50" t="s">
        <v>554</v>
      </c>
      <c r="N226" s="50">
        <v>0.55000000000000004</v>
      </c>
      <c r="O226" s="50">
        <v>2.1</v>
      </c>
      <c r="P226" s="50" t="s">
        <v>473</v>
      </c>
      <c r="Q226" s="51" t="s">
        <v>738</v>
      </c>
      <c r="R226" s="51" t="s">
        <v>470</v>
      </c>
    </row>
    <row r="227" spans="2:18" ht="20.100000000000001" customHeight="1">
      <c r="B227" s="49" t="str">
        <f t="shared" si="10"/>
        <v/>
      </c>
      <c r="C227" s="49" t="str">
        <f t="shared" si="11"/>
        <v/>
      </c>
      <c r="D227" s="49" t="str">
        <f t="shared" si="12"/>
        <v/>
      </c>
      <c r="E227" s="50" t="s">
        <v>462</v>
      </c>
      <c r="F227" s="50" t="s">
        <v>463</v>
      </c>
      <c r="G227" s="50" t="s">
        <v>591</v>
      </c>
      <c r="H227" s="50" t="s">
        <v>592</v>
      </c>
      <c r="I227" s="50">
        <v>8</v>
      </c>
      <c r="J227" s="50"/>
      <c r="K227" s="50"/>
      <c r="L227" s="50" t="s">
        <v>466</v>
      </c>
      <c r="M227" s="50" t="s">
        <v>554</v>
      </c>
      <c r="N227" s="50">
        <v>0.52</v>
      </c>
      <c r="O227" s="50">
        <v>2.1</v>
      </c>
      <c r="P227" s="50" t="s">
        <v>473</v>
      </c>
      <c r="Q227" s="51" t="s">
        <v>739</v>
      </c>
      <c r="R227" s="51" t="s">
        <v>470</v>
      </c>
    </row>
    <row r="228" spans="2:18" ht="20.100000000000001" customHeight="1">
      <c r="B228" s="49" t="str">
        <f t="shared" si="10"/>
        <v/>
      </c>
      <c r="C228" s="49" t="str">
        <f t="shared" si="11"/>
        <v/>
      </c>
      <c r="D228" s="49" t="str">
        <f t="shared" si="12"/>
        <v/>
      </c>
      <c r="E228" s="50" t="s">
        <v>462</v>
      </c>
      <c r="F228" s="50" t="s">
        <v>463</v>
      </c>
      <c r="G228" s="50" t="s">
        <v>594</v>
      </c>
      <c r="H228" s="50" t="s">
        <v>595</v>
      </c>
      <c r="I228" s="50">
        <v>8</v>
      </c>
      <c r="J228" s="50"/>
      <c r="K228" s="50"/>
      <c r="L228" s="50" t="s">
        <v>466</v>
      </c>
      <c r="M228" s="50" t="s">
        <v>554</v>
      </c>
      <c r="N228" s="50">
        <v>0.52</v>
      </c>
      <c r="O228" s="50">
        <v>2.1</v>
      </c>
      <c r="P228" s="50" t="s">
        <v>473</v>
      </c>
      <c r="Q228" s="51" t="s">
        <v>740</v>
      </c>
      <c r="R228" s="51" t="s">
        <v>470</v>
      </c>
    </row>
    <row r="229" spans="2:18" ht="20.100000000000001" customHeight="1">
      <c r="B229" s="49" t="str">
        <f t="shared" si="10"/>
        <v/>
      </c>
      <c r="C229" s="49" t="str">
        <f t="shared" si="11"/>
        <v/>
      </c>
      <c r="D229" s="49" t="str">
        <f t="shared" si="12"/>
        <v/>
      </c>
      <c r="E229" s="50" t="s">
        <v>462</v>
      </c>
      <c r="F229" s="50" t="s">
        <v>463</v>
      </c>
      <c r="G229" s="50" t="s">
        <v>464</v>
      </c>
      <c r="H229" s="50" t="s">
        <v>558</v>
      </c>
      <c r="I229" s="50">
        <v>8</v>
      </c>
      <c r="J229" s="50"/>
      <c r="K229" s="50"/>
      <c r="L229" s="50" t="s">
        <v>582</v>
      </c>
      <c r="M229" s="50" t="s">
        <v>554</v>
      </c>
      <c r="N229" s="50">
        <v>0.53</v>
      </c>
      <c r="O229" s="50">
        <v>2.1</v>
      </c>
      <c r="P229" s="50" t="s">
        <v>473</v>
      </c>
      <c r="Q229" s="51" t="s">
        <v>741</v>
      </c>
      <c r="R229" s="51" t="s">
        <v>470</v>
      </c>
    </row>
    <row r="230" spans="2:18" ht="20.100000000000001" customHeight="1">
      <c r="B230" s="49" t="str">
        <f t="shared" si="10"/>
        <v/>
      </c>
      <c r="C230" s="49" t="str">
        <f t="shared" si="11"/>
        <v/>
      </c>
      <c r="D230" s="49" t="str">
        <f t="shared" si="12"/>
        <v/>
      </c>
      <c r="E230" s="50" t="s">
        <v>462</v>
      </c>
      <c r="F230" s="50" t="s">
        <v>463</v>
      </c>
      <c r="G230" s="50" t="s">
        <v>515</v>
      </c>
      <c r="H230" s="50" t="s">
        <v>558</v>
      </c>
      <c r="I230" s="50">
        <v>8</v>
      </c>
      <c r="J230" s="50"/>
      <c r="K230" s="50"/>
      <c r="L230" s="50" t="s">
        <v>516</v>
      </c>
      <c r="M230" s="50" t="s">
        <v>554</v>
      </c>
      <c r="N230" s="50">
        <v>0.53</v>
      </c>
      <c r="O230" s="50">
        <v>2.1</v>
      </c>
      <c r="P230" s="50" t="s">
        <v>473</v>
      </c>
      <c r="Q230" s="51" t="s">
        <v>742</v>
      </c>
      <c r="R230" s="51" t="s">
        <v>470</v>
      </c>
    </row>
    <row r="231" spans="2:18" ht="20.100000000000001" customHeight="1">
      <c r="B231" s="49" t="str">
        <f t="shared" si="10"/>
        <v/>
      </c>
      <c r="C231" s="49" t="str">
        <f t="shared" si="11"/>
        <v/>
      </c>
      <c r="D231" s="49" t="str">
        <f t="shared" si="12"/>
        <v/>
      </c>
      <c r="E231" s="50" t="s">
        <v>462</v>
      </c>
      <c r="F231" s="50" t="s">
        <v>463</v>
      </c>
      <c r="G231" s="50" t="s">
        <v>585</v>
      </c>
      <c r="H231" s="50" t="s">
        <v>466</v>
      </c>
      <c r="I231" s="50">
        <v>8</v>
      </c>
      <c r="J231" s="50"/>
      <c r="K231" s="50"/>
      <c r="L231" s="50" t="s">
        <v>586</v>
      </c>
      <c r="M231" s="50" t="s">
        <v>554</v>
      </c>
      <c r="N231" s="50">
        <v>0.54</v>
      </c>
      <c r="O231" s="50">
        <v>2.1</v>
      </c>
      <c r="P231" s="50" t="s">
        <v>473</v>
      </c>
      <c r="Q231" s="51" t="s">
        <v>743</v>
      </c>
      <c r="R231" s="51" t="s">
        <v>470</v>
      </c>
    </row>
    <row r="232" spans="2:18" ht="20.100000000000001" customHeight="1">
      <c r="B232" s="49" t="str">
        <f t="shared" si="10"/>
        <v/>
      </c>
      <c r="C232" s="49" t="str">
        <f t="shared" si="11"/>
        <v/>
      </c>
      <c r="D232" s="49" t="str">
        <f t="shared" si="12"/>
        <v/>
      </c>
      <c r="E232" s="50" t="s">
        <v>462</v>
      </c>
      <c r="F232" s="50" t="s">
        <v>463</v>
      </c>
      <c r="G232" s="50" t="s">
        <v>588</v>
      </c>
      <c r="H232" s="50" t="s">
        <v>466</v>
      </c>
      <c r="I232" s="50">
        <v>8</v>
      </c>
      <c r="J232" s="50"/>
      <c r="K232" s="50"/>
      <c r="L232" s="50" t="s">
        <v>589</v>
      </c>
      <c r="M232" s="50" t="s">
        <v>554</v>
      </c>
      <c r="N232" s="50">
        <v>0.54</v>
      </c>
      <c r="O232" s="50">
        <v>2.1</v>
      </c>
      <c r="P232" s="50" t="s">
        <v>473</v>
      </c>
      <c r="Q232" s="51" t="s">
        <v>744</v>
      </c>
      <c r="R232" s="51" t="s">
        <v>470</v>
      </c>
    </row>
    <row r="233" spans="2:18" ht="20.100000000000001" customHeight="1">
      <c r="B233" s="49" t="str">
        <f t="shared" si="10"/>
        <v/>
      </c>
      <c r="C233" s="49" t="str">
        <f t="shared" si="11"/>
        <v/>
      </c>
      <c r="D233" s="49" t="str">
        <f t="shared" si="12"/>
        <v/>
      </c>
      <c r="E233" s="50" t="s">
        <v>462</v>
      </c>
      <c r="F233" s="50" t="s">
        <v>463</v>
      </c>
      <c r="G233" s="50" t="s">
        <v>591</v>
      </c>
      <c r="H233" s="50" t="s">
        <v>466</v>
      </c>
      <c r="I233" s="50">
        <v>8</v>
      </c>
      <c r="J233" s="50"/>
      <c r="K233" s="50"/>
      <c r="L233" s="50" t="s">
        <v>592</v>
      </c>
      <c r="M233" s="50" t="s">
        <v>554</v>
      </c>
      <c r="N233" s="50">
        <v>0.53</v>
      </c>
      <c r="O233" s="50">
        <v>2.1</v>
      </c>
      <c r="P233" s="50" t="s">
        <v>473</v>
      </c>
      <c r="Q233" s="51" t="s">
        <v>745</v>
      </c>
      <c r="R233" s="51" t="s">
        <v>470</v>
      </c>
    </row>
    <row r="234" spans="2:18" ht="20.100000000000001" customHeight="1">
      <c r="B234" s="49" t="str">
        <f t="shared" si="10"/>
        <v/>
      </c>
      <c r="C234" s="49" t="str">
        <f t="shared" si="11"/>
        <v/>
      </c>
      <c r="D234" s="49" t="str">
        <f t="shared" si="12"/>
        <v/>
      </c>
      <c r="E234" s="50" t="s">
        <v>462</v>
      </c>
      <c r="F234" s="50" t="s">
        <v>463</v>
      </c>
      <c r="G234" s="50" t="s">
        <v>594</v>
      </c>
      <c r="H234" s="50" t="s">
        <v>466</v>
      </c>
      <c r="I234" s="50">
        <v>8</v>
      </c>
      <c r="J234" s="50"/>
      <c r="K234" s="50"/>
      <c r="L234" s="50" t="s">
        <v>595</v>
      </c>
      <c r="M234" s="50" t="s">
        <v>554</v>
      </c>
      <c r="N234" s="50">
        <v>0.53</v>
      </c>
      <c r="O234" s="50">
        <v>2.1</v>
      </c>
      <c r="P234" s="50" t="s">
        <v>473</v>
      </c>
      <c r="Q234" s="51" t="s">
        <v>746</v>
      </c>
      <c r="R234" s="51" t="s">
        <v>470</v>
      </c>
    </row>
    <row r="235" spans="2:18" ht="20.100000000000001" customHeight="1">
      <c r="B235" s="49" t="str">
        <f t="shared" si="10"/>
        <v/>
      </c>
      <c r="C235" s="49" t="str">
        <f t="shared" si="11"/>
        <v/>
      </c>
      <c r="D235" s="49" t="str">
        <f t="shared" si="12"/>
        <v/>
      </c>
      <c r="E235" s="50" t="s">
        <v>462</v>
      </c>
      <c r="F235" s="50" t="s">
        <v>476</v>
      </c>
      <c r="G235" s="50" t="s">
        <v>464</v>
      </c>
      <c r="H235" s="50" t="s">
        <v>582</v>
      </c>
      <c r="I235" s="50">
        <v>8</v>
      </c>
      <c r="J235" s="50"/>
      <c r="K235" s="50"/>
      <c r="L235" s="50" t="s">
        <v>565</v>
      </c>
      <c r="M235" s="50" t="s">
        <v>554</v>
      </c>
      <c r="N235" s="50">
        <v>0.45</v>
      </c>
      <c r="O235" s="50">
        <v>2.1</v>
      </c>
      <c r="P235" s="50" t="s">
        <v>473</v>
      </c>
      <c r="Q235" s="51" t="s">
        <v>747</v>
      </c>
      <c r="R235" s="51" t="s">
        <v>470</v>
      </c>
    </row>
    <row r="236" spans="2:18" ht="20.100000000000001" customHeight="1">
      <c r="B236" s="49" t="str">
        <f t="shared" si="10"/>
        <v/>
      </c>
      <c r="C236" s="49" t="str">
        <f t="shared" si="11"/>
        <v/>
      </c>
      <c r="D236" s="49" t="str">
        <f t="shared" si="12"/>
        <v/>
      </c>
      <c r="E236" s="50" t="s">
        <v>462</v>
      </c>
      <c r="F236" s="50" t="s">
        <v>476</v>
      </c>
      <c r="G236" s="50" t="s">
        <v>515</v>
      </c>
      <c r="H236" s="50" t="s">
        <v>516</v>
      </c>
      <c r="I236" s="50">
        <v>8</v>
      </c>
      <c r="J236" s="50"/>
      <c r="K236" s="50"/>
      <c r="L236" s="50" t="s">
        <v>565</v>
      </c>
      <c r="M236" s="50" t="s">
        <v>554</v>
      </c>
      <c r="N236" s="50">
        <v>0.45</v>
      </c>
      <c r="O236" s="50">
        <v>2.1</v>
      </c>
      <c r="P236" s="50" t="s">
        <v>473</v>
      </c>
      <c r="Q236" s="51" t="s">
        <v>748</v>
      </c>
      <c r="R236" s="51" t="s">
        <v>470</v>
      </c>
    </row>
    <row r="237" spans="2:18" ht="20.100000000000001" customHeight="1">
      <c r="B237" s="49" t="str">
        <f t="shared" si="10"/>
        <v/>
      </c>
      <c r="C237" s="49" t="str">
        <f t="shared" si="11"/>
        <v/>
      </c>
      <c r="D237" s="49" t="str">
        <f t="shared" si="12"/>
        <v/>
      </c>
      <c r="E237" s="50" t="s">
        <v>462</v>
      </c>
      <c r="F237" s="50" t="s">
        <v>476</v>
      </c>
      <c r="G237" s="50" t="s">
        <v>585</v>
      </c>
      <c r="H237" s="50" t="s">
        <v>586</v>
      </c>
      <c r="I237" s="50">
        <v>8</v>
      </c>
      <c r="J237" s="50"/>
      <c r="K237" s="50"/>
      <c r="L237" s="50" t="s">
        <v>477</v>
      </c>
      <c r="M237" s="50" t="s">
        <v>554</v>
      </c>
      <c r="N237" s="50">
        <v>0.44</v>
      </c>
      <c r="O237" s="50">
        <v>2.1</v>
      </c>
      <c r="P237" s="50" t="s">
        <v>473</v>
      </c>
      <c r="Q237" s="51" t="s">
        <v>749</v>
      </c>
      <c r="R237" s="51" t="s">
        <v>470</v>
      </c>
    </row>
    <row r="238" spans="2:18" ht="20.100000000000001" customHeight="1">
      <c r="B238" s="49" t="str">
        <f t="shared" si="10"/>
        <v/>
      </c>
      <c r="C238" s="49" t="str">
        <f t="shared" si="11"/>
        <v/>
      </c>
      <c r="D238" s="49" t="str">
        <f t="shared" si="12"/>
        <v/>
      </c>
      <c r="E238" s="50" t="s">
        <v>462</v>
      </c>
      <c r="F238" s="50" t="s">
        <v>476</v>
      </c>
      <c r="G238" s="50" t="s">
        <v>588</v>
      </c>
      <c r="H238" s="50" t="s">
        <v>589</v>
      </c>
      <c r="I238" s="50">
        <v>8</v>
      </c>
      <c r="J238" s="50"/>
      <c r="K238" s="50"/>
      <c r="L238" s="50" t="s">
        <v>477</v>
      </c>
      <c r="M238" s="50" t="s">
        <v>554</v>
      </c>
      <c r="N238" s="50">
        <v>0.44</v>
      </c>
      <c r="O238" s="50">
        <v>2.1</v>
      </c>
      <c r="P238" s="50" t="s">
        <v>473</v>
      </c>
      <c r="Q238" s="51" t="s">
        <v>750</v>
      </c>
      <c r="R238" s="51" t="s">
        <v>470</v>
      </c>
    </row>
    <row r="239" spans="2:18" ht="20.100000000000001" customHeight="1">
      <c r="B239" s="49" t="str">
        <f t="shared" si="10"/>
        <v/>
      </c>
      <c r="C239" s="49" t="str">
        <f t="shared" si="11"/>
        <v/>
      </c>
      <c r="D239" s="49" t="str">
        <f t="shared" si="12"/>
        <v/>
      </c>
      <c r="E239" s="50" t="s">
        <v>462</v>
      </c>
      <c r="F239" s="50" t="s">
        <v>476</v>
      </c>
      <c r="G239" s="50" t="s">
        <v>591</v>
      </c>
      <c r="H239" s="50" t="s">
        <v>592</v>
      </c>
      <c r="I239" s="50">
        <v>8</v>
      </c>
      <c r="J239" s="50"/>
      <c r="K239" s="50"/>
      <c r="L239" s="50" t="s">
        <v>477</v>
      </c>
      <c r="M239" s="50" t="s">
        <v>554</v>
      </c>
      <c r="N239" s="50">
        <v>0.42</v>
      </c>
      <c r="O239" s="50">
        <v>2.1</v>
      </c>
      <c r="P239" s="50" t="s">
        <v>473</v>
      </c>
      <c r="Q239" s="51" t="s">
        <v>751</v>
      </c>
      <c r="R239" s="51" t="s">
        <v>470</v>
      </c>
    </row>
    <row r="240" spans="2:18" ht="20.100000000000001" customHeight="1">
      <c r="B240" s="49" t="str">
        <f t="shared" si="10"/>
        <v/>
      </c>
      <c r="C240" s="49" t="str">
        <f t="shared" si="11"/>
        <v/>
      </c>
      <c r="D240" s="49" t="str">
        <f t="shared" si="12"/>
        <v/>
      </c>
      <c r="E240" s="50" t="s">
        <v>462</v>
      </c>
      <c r="F240" s="50" t="s">
        <v>476</v>
      </c>
      <c r="G240" s="50" t="s">
        <v>594</v>
      </c>
      <c r="H240" s="50" t="s">
        <v>595</v>
      </c>
      <c r="I240" s="50">
        <v>8</v>
      </c>
      <c r="J240" s="50"/>
      <c r="K240" s="50"/>
      <c r="L240" s="50" t="s">
        <v>477</v>
      </c>
      <c r="M240" s="50" t="s">
        <v>554</v>
      </c>
      <c r="N240" s="50">
        <v>0.42</v>
      </c>
      <c r="O240" s="50">
        <v>2.1</v>
      </c>
      <c r="P240" s="50" t="s">
        <v>473</v>
      </c>
      <c r="Q240" s="51" t="s">
        <v>752</v>
      </c>
      <c r="R240" s="51" t="s">
        <v>470</v>
      </c>
    </row>
    <row r="241" spans="2:18" ht="20.100000000000001" customHeight="1">
      <c r="B241" s="49" t="str">
        <f t="shared" si="10"/>
        <v/>
      </c>
      <c r="C241" s="49" t="str">
        <f t="shared" si="11"/>
        <v/>
      </c>
      <c r="D241" s="49" t="str">
        <f t="shared" si="12"/>
        <v/>
      </c>
      <c r="E241" s="50" t="s">
        <v>462</v>
      </c>
      <c r="F241" s="50" t="s">
        <v>480</v>
      </c>
      <c r="G241" s="50" t="s">
        <v>464</v>
      </c>
      <c r="H241" s="50" t="s">
        <v>565</v>
      </c>
      <c r="I241" s="50">
        <v>8</v>
      </c>
      <c r="J241" s="50"/>
      <c r="K241" s="50"/>
      <c r="L241" s="50" t="s">
        <v>582</v>
      </c>
      <c r="M241" s="50" t="s">
        <v>554</v>
      </c>
      <c r="N241" s="50">
        <v>0.39</v>
      </c>
      <c r="O241" s="50">
        <v>2.1</v>
      </c>
      <c r="P241" s="50" t="s">
        <v>473</v>
      </c>
      <c r="Q241" s="51" t="s">
        <v>753</v>
      </c>
      <c r="R241" s="51" t="s">
        <v>470</v>
      </c>
    </row>
    <row r="242" spans="2:18" ht="20.100000000000001" customHeight="1">
      <c r="B242" s="49" t="str">
        <f t="shared" si="10"/>
        <v/>
      </c>
      <c r="C242" s="49" t="str">
        <f t="shared" si="11"/>
        <v/>
      </c>
      <c r="D242" s="49" t="str">
        <f t="shared" si="12"/>
        <v/>
      </c>
      <c r="E242" s="50" t="s">
        <v>462</v>
      </c>
      <c r="F242" s="50" t="s">
        <v>480</v>
      </c>
      <c r="G242" s="50" t="s">
        <v>515</v>
      </c>
      <c r="H242" s="50" t="s">
        <v>565</v>
      </c>
      <c r="I242" s="50">
        <v>8</v>
      </c>
      <c r="J242" s="50"/>
      <c r="K242" s="50"/>
      <c r="L242" s="50" t="s">
        <v>516</v>
      </c>
      <c r="M242" s="50" t="s">
        <v>554</v>
      </c>
      <c r="N242" s="50">
        <v>0.39</v>
      </c>
      <c r="O242" s="50">
        <v>2.1</v>
      </c>
      <c r="P242" s="50" t="s">
        <v>473</v>
      </c>
      <c r="Q242" s="51" t="s">
        <v>754</v>
      </c>
      <c r="R242" s="51" t="s">
        <v>470</v>
      </c>
    </row>
    <row r="243" spans="2:18" ht="20.100000000000001" customHeight="1">
      <c r="B243" s="49" t="str">
        <f t="shared" si="10"/>
        <v/>
      </c>
      <c r="C243" s="49" t="str">
        <f t="shared" si="11"/>
        <v/>
      </c>
      <c r="D243" s="49" t="str">
        <f t="shared" si="12"/>
        <v/>
      </c>
      <c r="E243" s="50" t="s">
        <v>462</v>
      </c>
      <c r="F243" s="50" t="s">
        <v>480</v>
      </c>
      <c r="G243" s="50" t="s">
        <v>585</v>
      </c>
      <c r="H243" s="50" t="s">
        <v>477</v>
      </c>
      <c r="I243" s="50">
        <v>8</v>
      </c>
      <c r="J243" s="50"/>
      <c r="K243" s="50"/>
      <c r="L243" s="50" t="s">
        <v>586</v>
      </c>
      <c r="M243" s="50" t="s">
        <v>554</v>
      </c>
      <c r="N243" s="50">
        <v>0.39</v>
      </c>
      <c r="O243" s="50">
        <v>2.1</v>
      </c>
      <c r="P243" s="50" t="s">
        <v>468</v>
      </c>
      <c r="Q243" s="51" t="s">
        <v>755</v>
      </c>
      <c r="R243" s="51" t="s">
        <v>470</v>
      </c>
    </row>
    <row r="244" spans="2:18" ht="20.100000000000001" customHeight="1">
      <c r="B244" s="49" t="str">
        <f t="shared" si="10"/>
        <v/>
      </c>
      <c r="C244" s="49" t="str">
        <f t="shared" si="11"/>
        <v/>
      </c>
      <c r="D244" s="49" t="str">
        <f t="shared" si="12"/>
        <v/>
      </c>
      <c r="E244" s="50" t="s">
        <v>462</v>
      </c>
      <c r="F244" s="50" t="s">
        <v>480</v>
      </c>
      <c r="G244" s="50" t="s">
        <v>588</v>
      </c>
      <c r="H244" s="50" t="s">
        <v>477</v>
      </c>
      <c r="I244" s="50">
        <v>8</v>
      </c>
      <c r="J244" s="50"/>
      <c r="K244" s="50"/>
      <c r="L244" s="50" t="s">
        <v>589</v>
      </c>
      <c r="M244" s="50" t="s">
        <v>554</v>
      </c>
      <c r="N244" s="50">
        <v>0.39</v>
      </c>
      <c r="O244" s="50">
        <v>2.1</v>
      </c>
      <c r="P244" s="50" t="s">
        <v>473</v>
      </c>
      <c r="Q244" s="51" t="s">
        <v>756</v>
      </c>
      <c r="R244" s="51" t="s">
        <v>470</v>
      </c>
    </row>
    <row r="245" spans="2:18" ht="20.100000000000001" customHeight="1">
      <c r="B245" s="49" t="str">
        <f t="shared" si="10"/>
        <v/>
      </c>
      <c r="C245" s="49" t="str">
        <f t="shared" si="11"/>
        <v/>
      </c>
      <c r="D245" s="49" t="str">
        <f t="shared" si="12"/>
        <v/>
      </c>
      <c r="E245" s="50" t="s">
        <v>462</v>
      </c>
      <c r="F245" s="50" t="s">
        <v>480</v>
      </c>
      <c r="G245" s="50" t="s">
        <v>591</v>
      </c>
      <c r="H245" s="50" t="s">
        <v>477</v>
      </c>
      <c r="I245" s="50">
        <v>8</v>
      </c>
      <c r="J245" s="50"/>
      <c r="K245" s="50"/>
      <c r="L245" s="50" t="s">
        <v>592</v>
      </c>
      <c r="M245" s="50" t="s">
        <v>554</v>
      </c>
      <c r="N245" s="50">
        <v>0.38</v>
      </c>
      <c r="O245" s="50">
        <v>2.1</v>
      </c>
      <c r="P245" s="50" t="s">
        <v>473</v>
      </c>
      <c r="Q245" s="51" t="s">
        <v>757</v>
      </c>
      <c r="R245" s="51" t="s">
        <v>470</v>
      </c>
    </row>
    <row r="246" spans="2:18" ht="20.100000000000001" customHeight="1">
      <c r="B246" s="49" t="str">
        <f t="shared" si="10"/>
        <v/>
      </c>
      <c r="C246" s="49" t="str">
        <f t="shared" si="11"/>
        <v/>
      </c>
      <c r="D246" s="49" t="str">
        <f t="shared" si="12"/>
        <v/>
      </c>
      <c r="E246" s="50" t="s">
        <v>462</v>
      </c>
      <c r="F246" s="50" t="s">
        <v>480</v>
      </c>
      <c r="G246" s="50" t="s">
        <v>594</v>
      </c>
      <c r="H246" s="50" t="s">
        <v>477</v>
      </c>
      <c r="I246" s="50">
        <v>8</v>
      </c>
      <c r="J246" s="50"/>
      <c r="K246" s="50"/>
      <c r="L246" s="50" t="s">
        <v>595</v>
      </c>
      <c r="M246" s="50" t="s">
        <v>554</v>
      </c>
      <c r="N246" s="50">
        <v>0.38</v>
      </c>
      <c r="O246" s="50">
        <v>2.1</v>
      </c>
      <c r="P246" s="50" t="s">
        <v>473</v>
      </c>
      <c r="Q246" s="51" t="s">
        <v>758</v>
      </c>
      <c r="R246" s="51" t="s">
        <v>470</v>
      </c>
    </row>
    <row r="247" spans="2:18" ht="20.100000000000001" customHeight="1">
      <c r="B247" s="49" t="str">
        <f t="shared" si="10"/>
        <v/>
      </c>
      <c r="C247" s="49" t="str">
        <f t="shared" si="11"/>
        <v/>
      </c>
      <c r="D247" s="49" t="str">
        <f t="shared" si="12"/>
        <v/>
      </c>
      <c r="E247" s="50" t="s">
        <v>462</v>
      </c>
      <c r="F247" s="50" t="s">
        <v>486</v>
      </c>
      <c r="G247" s="50" t="s">
        <v>585</v>
      </c>
      <c r="H247" s="50" t="s">
        <v>586</v>
      </c>
      <c r="I247" s="50">
        <v>8</v>
      </c>
      <c r="J247" s="50"/>
      <c r="K247" s="50"/>
      <c r="L247" s="50" t="s">
        <v>483</v>
      </c>
      <c r="M247" s="50" t="s">
        <v>554</v>
      </c>
      <c r="N247" s="50">
        <v>0.41</v>
      </c>
      <c r="O247" s="50">
        <v>2.1</v>
      </c>
      <c r="P247" s="50" t="s">
        <v>468</v>
      </c>
      <c r="Q247" s="51" t="s">
        <v>759</v>
      </c>
      <c r="R247" s="51" t="s">
        <v>470</v>
      </c>
    </row>
    <row r="248" spans="2:18" ht="20.100000000000001" customHeight="1">
      <c r="B248" s="49" t="str">
        <f t="shared" si="10"/>
        <v/>
      </c>
      <c r="C248" s="49" t="str">
        <f t="shared" si="11"/>
        <v/>
      </c>
      <c r="D248" s="49" t="str">
        <f t="shared" si="12"/>
        <v/>
      </c>
      <c r="E248" s="50" t="s">
        <v>462</v>
      </c>
      <c r="F248" s="50" t="s">
        <v>486</v>
      </c>
      <c r="G248" s="50" t="s">
        <v>588</v>
      </c>
      <c r="H248" s="50" t="s">
        <v>589</v>
      </c>
      <c r="I248" s="50">
        <v>8</v>
      </c>
      <c r="J248" s="50"/>
      <c r="K248" s="50"/>
      <c r="L248" s="50" t="s">
        <v>483</v>
      </c>
      <c r="M248" s="50" t="s">
        <v>554</v>
      </c>
      <c r="N248" s="50">
        <v>0.4</v>
      </c>
      <c r="O248" s="50">
        <v>2.1</v>
      </c>
      <c r="P248" s="50" t="s">
        <v>473</v>
      </c>
      <c r="Q248" s="51" t="s">
        <v>760</v>
      </c>
      <c r="R248" s="51" t="s">
        <v>470</v>
      </c>
    </row>
    <row r="249" spans="2:18" ht="20.100000000000001" customHeight="1">
      <c r="B249" s="49" t="str">
        <f t="shared" si="10"/>
        <v/>
      </c>
      <c r="C249" s="49" t="str">
        <f t="shared" si="11"/>
        <v/>
      </c>
      <c r="D249" s="49" t="str">
        <f t="shared" si="12"/>
        <v/>
      </c>
      <c r="E249" s="50" t="s">
        <v>462</v>
      </c>
      <c r="F249" s="50" t="s">
        <v>486</v>
      </c>
      <c r="G249" s="50" t="s">
        <v>591</v>
      </c>
      <c r="H249" s="50" t="s">
        <v>592</v>
      </c>
      <c r="I249" s="50">
        <v>8</v>
      </c>
      <c r="J249" s="50"/>
      <c r="K249" s="50"/>
      <c r="L249" s="50" t="s">
        <v>483</v>
      </c>
      <c r="M249" s="50" t="s">
        <v>554</v>
      </c>
      <c r="N249" s="50">
        <v>0.4</v>
      </c>
      <c r="O249" s="50">
        <v>2.1</v>
      </c>
      <c r="P249" s="50" t="s">
        <v>473</v>
      </c>
      <c r="Q249" s="51" t="s">
        <v>761</v>
      </c>
      <c r="R249" s="51" t="s">
        <v>470</v>
      </c>
    </row>
    <row r="250" spans="2:18" ht="20.100000000000001" customHeight="1">
      <c r="B250" s="49" t="str">
        <f t="shared" si="10"/>
        <v/>
      </c>
      <c r="C250" s="49" t="str">
        <f t="shared" si="11"/>
        <v/>
      </c>
      <c r="D250" s="49" t="str">
        <f t="shared" si="12"/>
        <v/>
      </c>
      <c r="E250" s="50" t="s">
        <v>462</v>
      </c>
      <c r="F250" s="50" t="s">
        <v>486</v>
      </c>
      <c r="G250" s="50" t="s">
        <v>594</v>
      </c>
      <c r="H250" s="50" t="s">
        <v>595</v>
      </c>
      <c r="I250" s="50">
        <v>8</v>
      </c>
      <c r="J250" s="50"/>
      <c r="K250" s="50"/>
      <c r="L250" s="50" t="s">
        <v>483</v>
      </c>
      <c r="M250" s="50" t="s">
        <v>554</v>
      </c>
      <c r="N250" s="50">
        <v>0.4</v>
      </c>
      <c r="O250" s="50">
        <v>2.1</v>
      </c>
      <c r="P250" s="50" t="s">
        <v>473</v>
      </c>
      <c r="Q250" s="51" t="s">
        <v>762</v>
      </c>
      <c r="R250" s="51" t="s">
        <v>470</v>
      </c>
    </row>
    <row r="251" spans="2:18" ht="20.100000000000001" customHeight="1">
      <c r="B251" s="49" t="str">
        <f t="shared" si="10"/>
        <v/>
      </c>
      <c r="C251" s="49" t="str">
        <f t="shared" si="11"/>
        <v/>
      </c>
      <c r="D251" s="49" t="str">
        <f t="shared" si="12"/>
        <v/>
      </c>
      <c r="E251" s="50" t="s">
        <v>462</v>
      </c>
      <c r="F251" s="50" t="s">
        <v>486</v>
      </c>
      <c r="G251" s="50" t="s">
        <v>585</v>
      </c>
      <c r="H251" s="50" t="s">
        <v>483</v>
      </c>
      <c r="I251" s="50">
        <v>8</v>
      </c>
      <c r="J251" s="50"/>
      <c r="K251" s="50"/>
      <c r="L251" s="50" t="s">
        <v>586</v>
      </c>
      <c r="M251" s="50" t="s">
        <v>554</v>
      </c>
      <c r="N251" s="50">
        <v>0.37</v>
      </c>
      <c r="O251" s="50">
        <v>2.1</v>
      </c>
      <c r="P251" s="50" t="s">
        <v>473</v>
      </c>
      <c r="Q251" s="51" t="s">
        <v>763</v>
      </c>
      <c r="R251" s="51" t="s">
        <v>470</v>
      </c>
    </row>
    <row r="252" spans="2:18" ht="20.100000000000001" customHeight="1">
      <c r="B252" s="49" t="str">
        <f t="shared" si="10"/>
        <v/>
      </c>
      <c r="C252" s="49" t="str">
        <f t="shared" si="11"/>
        <v/>
      </c>
      <c r="D252" s="49" t="str">
        <f t="shared" si="12"/>
        <v/>
      </c>
      <c r="E252" s="50" t="s">
        <v>462</v>
      </c>
      <c r="F252" s="50" t="s">
        <v>486</v>
      </c>
      <c r="G252" s="50" t="s">
        <v>588</v>
      </c>
      <c r="H252" s="50" t="s">
        <v>483</v>
      </c>
      <c r="I252" s="50">
        <v>8</v>
      </c>
      <c r="J252" s="50"/>
      <c r="K252" s="50"/>
      <c r="L252" s="50" t="s">
        <v>589</v>
      </c>
      <c r="M252" s="50" t="s">
        <v>554</v>
      </c>
      <c r="N252" s="50">
        <v>0.37</v>
      </c>
      <c r="O252" s="50">
        <v>2.1</v>
      </c>
      <c r="P252" s="50" t="s">
        <v>473</v>
      </c>
      <c r="Q252" s="51" t="s">
        <v>764</v>
      </c>
      <c r="R252" s="51" t="s">
        <v>470</v>
      </c>
    </row>
    <row r="253" spans="2:18" ht="20.100000000000001" customHeight="1">
      <c r="B253" s="49" t="str">
        <f t="shared" si="10"/>
        <v/>
      </c>
      <c r="C253" s="49" t="str">
        <f t="shared" si="11"/>
        <v/>
      </c>
      <c r="D253" s="49" t="str">
        <f t="shared" si="12"/>
        <v/>
      </c>
      <c r="E253" s="50" t="s">
        <v>462</v>
      </c>
      <c r="F253" s="50" t="s">
        <v>486</v>
      </c>
      <c r="G253" s="50" t="s">
        <v>591</v>
      </c>
      <c r="H253" s="50" t="s">
        <v>483</v>
      </c>
      <c r="I253" s="50">
        <v>8</v>
      </c>
      <c r="J253" s="50"/>
      <c r="K253" s="50"/>
      <c r="L253" s="50" t="s">
        <v>592</v>
      </c>
      <c r="M253" s="50" t="s">
        <v>554</v>
      </c>
      <c r="N253" s="50">
        <v>0.37</v>
      </c>
      <c r="O253" s="50">
        <v>2.1</v>
      </c>
      <c r="P253" s="50" t="s">
        <v>473</v>
      </c>
      <c r="Q253" s="51" t="s">
        <v>765</v>
      </c>
      <c r="R253" s="51" t="s">
        <v>470</v>
      </c>
    </row>
    <row r="254" spans="2:18" ht="20.100000000000001" customHeight="1">
      <c r="B254" s="49" t="str">
        <f t="shared" si="10"/>
        <v/>
      </c>
      <c r="C254" s="49" t="str">
        <f t="shared" si="11"/>
        <v/>
      </c>
      <c r="D254" s="49" t="str">
        <f t="shared" si="12"/>
        <v/>
      </c>
      <c r="E254" s="50" t="s">
        <v>462</v>
      </c>
      <c r="F254" s="50" t="s">
        <v>486</v>
      </c>
      <c r="G254" s="50" t="s">
        <v>594</v>
      </c>
      <c r="H254" s="50" t="s">
        <v>483</v>
      </c>
      <c r="I254" s="50">
        <v>8</v>
      </c>
      <c r="J254" s="50"/>
      <c r="K254" s="50"/>
      <c r="L254" s="50" t="s">
        <v>595</v>
      </c>
      <c r="M254" s="50" t="s">
        <v>554</v>
      </c>
      <c r="N254" s="50">
        <v>0.37</v>
      </c>
      <c r="O254" s="50">
        <v>2.1</v>
      </c>
      <c r="P254" s="50" t="s">
        <v>473</v>
      </c>
      <c r="Q254" s="51" t="s">
        <v>766</v>
      </c>
      <c r="R254" s="51" t="s">
        <v>470</v>
      </c>
    </row>
    <row r="255" spans="2:18" ht="20.100000000000001" customHeight="1">
      <c r="B255" s="49" t="str">
        <f t="shared" si="10"/>
        <v/>
      </c>
      <c r="C255" s="49" t="str">
        <f t="shared" si="11"/>
        <v/>
      </c>
      <c r="D255" s="49" t="str">
        <f t="shared" si="12"/>
        <v/>
      </c>
      <c r="E255" s="50" t="s">
        <v>462</v>
      </c>
      <c r="F255" s="50" t="s">
        <v>476</v>
      </c>
      <c r="G255" s="50" t="s">
        <v>585</v>
      </c>
      <c r="H255" s="50" t="s">
        <v>586</v>
      </c>
      <c r="I255" s="50">
        <v>7</v>
      </c>
      <c r="J255" s="50"/>
      <c r="K255" s="50"/>
      <c r="L255" s="50" t="s">
        <v>505</v>
      </c>
      <c r="M255" s="50" t="s">
        <v>554</v>
      </c>
      <c r="N255" s="50">
        <v>0.44</v>
      </c>
      <c r="O255" s="50">
        <v>2.2000000000000002</v>
      </c>
      <c r="P255" s="50" t="s">
        <v>473</v>
      </c>
      <c r="Q255" s="51" t="s">
        <v>767</v>
      </c>
      <c r="R255" s="51" t="s">
        <v>470</v>
      </c>
    </row>
    <row r="256" spans="2:18" ht="20.100000000000001" customHeight="1">
      <c r="B256" s="49" t="str">
        <f t="shared" si="10"/>
        <v/>
      </c>
      <c r="C256" s="49" t="str">
        <f t="shared" si="11"/>
        <v/>
      </c>
      <c r="D256" s="49" t="str">
        <f t="shared" si="12"/>
        <v/>
      </c>
      <c r="E256" s="50" t="s">
        <v>462</v>
      </c>
      <c r="F256" s="50" t="s">
        <v>476</v>
      </c>
      <c r="G256" s="50" t="s">
        <v>585</v>
      </c>
      <c r="H256" s="50" t="s">
        <v>639</v>
      </c>
      <c r="I256" s="50">
        <v>7</v>
      </c>
      <c r="J256" s="50"/>
      <c r="K256" s="50"/>
      <c r="L256" s="50" t="s">
        <v>477</v>
      </c>
      <c r="M256" s="50" t="s">
        <v>554</v>
      </c>
      <c r="N256" s="50">
        <v>0.44</v>
      </c>
      <c r="O256" s="50">
        <v>2.2000000000000002</v>
      </c>
      <c r="P256" s="50" t="s">
        <v>473</v>
      </c>
      <c r="Q256" s="51" t="s">
        <v>768</v>
      </c>
      <c r="R256" s="51" t="s">
        <v>470</v>
      </c>
    </row>
    <row r="257" spans="2:18" ht="20.100000000000001" customHeight="1">
      <c r="B257" s="49" t="str">
        <f t="shared" si="10"/>
        <v/>
      </c>
      <c r="C257" s="49" t="str">
        <f t="shared" si="11"/>
        <v/>
      </c>
      <c r="D257" s="49" t="str">
        <f t="shared" si="12"/>
        <v/>
      </c>
      <c r="E257" s="50" t="s">
        <v>462</v>
      </c>
      <c r="F257" s="50" t="s">
        <v>476</v>
      </c>
      <c r="G257" s="50" t="s">
        <v>588</v>
      </c>
      <c r="H257" s="50" t="s">
        <v>589</v>
      </c>
      <c r="I257" s="50">
        <v>7</v>
      </c>
      <c r="J257" s="50"/>
      <c r="K257" s="50"/>
      <c r="L257" s="50" t="s">
        <v>505</v>
      </c>
      <c r="M257" s="50" t="s">
        <v>554</v>
      </c>
      <c r="N257" s="50">
        <v>0.44</v>
      </c>
      <c r="O257" s="50">
        <v>2.2000000000000002</v>
      </c>
      <c r="P257" s="50" t="s">
        <v>473</v>
      </c>
      <c r="Q257" s="51" t="s">
        <v>769</v>
      </c>
      <c r="R257" s="51" t="s">
        <v>470</v>
      </c>
    </row>
    <row r="258" spans="2:18" ht="20.100000000000001" customHeight="1">
      <c r="B258" s="49" t="str">
        <f t="shared" si="10"/>
        <v/>
      </c>
      <c r="C258" s="49" t="str">
        <f t="shared" si="11"/>
        <v/>
      </c>
      <c r="D258" s="49" t="str">
        <f t="shared" si="12"/>
        <v/>
      </c>
      <c r="E258" s="50" t="s">
        <v>462</v>
      </c>
      <c r="F258" s="50" t="s">
        <v>476</v>
      </c>
      <c r="G258" s="50" t="s">
        <v>588</v>
      </c>
      <c r="H258" s="50" t="s">
        <v>642</v>
      </c>
      <c r="I258" s="50">
        <v>7</v>
      </c>
      <c r="J258" s="50"/>
      <c r="K258" s="50"/>
      <c r="L258" s="50" t="s">
        <v>477</v>
      </c>
      <c r="M258" s="50" t="s">
        <v>554</v>
      </c>
      <c r="N258" s="50">
        <v>0.44</v>
      </c>
      <c r="O258" s="50">
        <v>2.2000000000000002</v>
      </c>
      <c r="P258" s="50" t="s">
        <v>473</v>
      </c>
      <c r="Q258" s="51" t="s">
        <v>770</v>
      </c>
      <c r="R258" s="51" t="s">
        <v>470</v>
      </c>
    </row>
    <row r="259" spans="2:18" ht="20.100000000000001" customHeight="1">
      <c r="B259" s="49" t="str">
        <f t="shared" si="10"/>
        <v/>
      </c>
      <c r="C259" s="49" t="str">
        <f t="shared" si="11"/>
        <v/>
      </c>
      <c r="D259" s="49" t="str">
        <f t="shared" si="12"/>
        <v/>
      </c>
      <c r="E259" s="50" t="s">
        <v>462</v>
      </c>
      <c r="F259" s="50" t="s">
        <v>476</v>
      </c>
      <c r="G259" s="50" t="s">
        <v>591</v>
      </c>
      <c r="H259" s="50" t="s">
        <v>592</v>
      </c>
      <c r="I259" s="50">
        <v>7</v>
      </c>
      <c r="J259" s="50"/>
      <c r="K259" s="50"/>
      <c r="L259" s="50" t="s">
        <v>505</v>
      </c>
      <c r="M259" s="50" t="s">
        <v>554</v>
      </c>
      <c r="N259" s="50">
        <v>0.42</v>
      </c>
      <c r="O259" s="50">
        <v>2.2000000000000002</v>
      </c>
      <c r="P259" s="50" t="s">
        <v>473</v>
      </c>
      <c r="Q259" s="51" t="s">
        <v>771</v>
      </c>
      <c r="R259" s="51" t="s">
        <v>470</v>
      </c>
    </row>
    <row r="260" spans="2:18" ht="20.100000000000001" customHeight="1">
      <c r="B260" s="49" t="str">
        <f t="shared" si="10"/>
        <v/>
      </c>
      <c r="C260" s="49" t="str">
        <f t="shared" si="11"/>
        <v/>
      </c>
      <c r="D260" s="49" t="str">
        <f t="shared" si="12"/>
        <v/>
      </c>
      <c r="E260" s="50" t="s">
        <v>462</v>
      </c>
      <c r="F260" s="50" t="s">
        <v>476</v>
      </c>
      <c r="G260" s="50" t="s">
        <v>594</v>
      </c>
      <c r="H260" s="50" t="s">
        <v>595</v>
      </c>
      <c r="I260" s="50">
        <v>7</v>
      </c>
      <c r="J260" s="50"/>
      <c r="K260" s="50"/>
      <c r="L260" s="50" t="s">
        <v>505</v>
      </c>
      <c r="M260" s="50" t="s">
        <v>554</v>
      </c>
      <c r="N260" s="50">
        <v>0.42</v>
      </c>
      <c r="O260" s="50">
        <v>2.2000000000000002</v>
      </c>
      <c r="P260" s="50" t="s">
        <v>473</v>
      </c>
      <c r="Q260" s="51" t="s">
        <v>772</v>
      </c>
      <c r="R260" s="51" t="s">
        <v>470</v>
      </c>
    </row>
    <row r="261" spans="2:18" ht="20.100000000000001" customHeight="1">
      <c r="B261" s="49" t="str">
        <f t="shared" si="10"/>
        <v/>
      </c>
      <c r="C261" s="49" t="str">
        <f t="shared" si="11"/>
        <v/>
      </c>
      <c r="D261" s="49" t="str">
        <f t="shared" si="12"/>
        <v/>
      </c>
      <c r="E261" s="50" t="s">
        <v>462</v>
      </c>
      <c r="F261" s="50" t="s">
        <v>480</v>
      </c>
      <c r="G261" s="50" t="s">
        <v>585</v>
      </c>
      <c r="H261" s="50" t="s">
        <v>505</v>
      </c>
      <c r="I261" s="50">
        <v>7</v>
      </c>
      <c r="J261" s="50"/>
      <c r="K261" s="50"/>
      <c r="L261" s="50" t="s">
        <v>586</v>
      </c>
      <c r="M261" s="50" t="s">
        <v>554</v>
      </c>
      <c r="N261" s="50">
        <v>0.39</v>
      </c>
      <c r="O261" s="50">
        <v>2.2000000000000002</v>
      </c>
      <c r="P261" s="50" t="s">
        <v>473</v>
      </c>
      <c r="Q261" s="51" t="s">
        <v>773</v>
      </c>
      <c r="R261" s="51" t="s">
        <v>470</v>
      </c>
    </row>
    <row r="262" spans="2:18" ht="20.100000000000001" customHeight="1">
      <c r="B262" s="49" t="str">
        <f t="shared" si="10"/>
        <v/>
      </c>
      <c r="C262" s="49" t="str">
        <f t="shared" si="11"/>
        <v/>
      </c>
      <c r="D262" s="49" t="str">
        <f t="shared" si="12"/>
        <v/>
      </c>
      <c r="E262" s="50" t="s">
        <v>462</v>
      </c>
      <c r="F262" s="50" t="s">
        <v>480</v>
      </c>
      <c r="G262" s="50" t="s">
        <v>585</v>
      </c>
      <c r="H262" s="50" t="s">
        <v>477</v>
      </c>
      <c r="I262" s="50">
        <v>7</v>
      </c>
      <c r="J262" s="50"/>
      <c r="K262" s="50"/>
      <c r="L262" s="50" t="s">
        <v>639</v>
      </c>
      <c r="M262" s="50" t="s">
        <v>554</v>
      </c>
      <c r="N262" s="50">
        <v>0.39</v>
      </c>
      <c r="O262" s="50">
        <v>2.2000000000000002</v>
      </c>
      <c r="P262" s="50" t="s">
        <v>473</v>
      </c>
      <c r="Q262" s="51" t="s">
        <v>774</v>
      </c>
      <c r="R262" s="51" t="s">
        <v>470</v>
      </c>
    </row>
    <row r="263" spans="2:18" ht="20.100000000000001" customHeight="1">
      <c r="B263" s="49" t="str">
        <f t="shared" si="10"/>
        <v/>
      </c>
      <c r="C263" s="49" t="str">
        <f t="shared" si="11"/>
        <v/>
      </c>
      <c r="D263" s="49" t="str">
        <f t="shared" si="12"/>
        <v/>
      </c>
      <c r="E263" s="50" t="s">
        <v>462</v>
      </c>
      <c r="F263" s="50" t="s">
        <v>480</v>
      </c>
      <c r="G263" s="50" t="s">
        <v>588</v>
      </c>
      <c r="H263" s="50" t="s">
        <v>505</v>
      </c>
      <c r="I263" s="50">
        <v>7</v>
      </c>
      <c r="J263" s="50"/>
      <c r="K263" s="50"/>
      <c r="L263" s="50" t="s">
        <v>589</v>
      </c>
      <c r="M263" s="50" t="s">
        <v>554</v>
      </c>
      <c r="N263" s="50">
        <v>0.39</v>
      </c>
      <c r="O263" s="50">
        <v>2.2000000000000002</v>
      </c>
      <c r="P263" s="50" t="s">
        <v>473</v>
      </c>
      <c r="Q263" s="51" t="s">
        <v>775</v>
      </c>
      <c r="R263" s="51" t="s">
        <v>470</v>
      </c>
    </row>
    <row r="264" spans="2:18" ht="20.100000000000001" customHeight="1">
      <c r="B264" s="49" t="str">
        <f t="shared" si="10"/>
        <v/>
      </c>
      <c r="C264" s="49" t="str">
        <f t="shared" si="11"/>
        <v/>
      </c>
      <c r="D264" s="49" t="str">
        <f t="shared" si="12"/>
        <v/>
      </c>
      <c r="E264" s="50" t="s">
        <v>462</v>
      </c>
      <c r="F264" s="50" t="s">
        <v>480</v>
      </c>
      <c r="G264" s="50" t="s">
        <v>588</v>
      </c>
      <c r="H264" s="50" t="s">
        <v>477</v>
      </c>
      <c r="I264" s="50">
        <v>7</v>
      </c>
      <c r="J264" s="50"/>
      <c r="K264" s="50"/>
      <c r="L264" s="50" t="s">
        <v>642</v>
      </c>
      <c r="M264" s="50" t="s">
        <v>554</v>
      </c>
      <c r="N264" s="50">
        <v>0.39</v>
      </c>
      <c r="O264" s="50">
        <v>2.2000000000000002</v>
      </c>
      <c r="P264" s="50" t="s">
        <v>473</v>
      </c>
      <c r="Q264" s="51" t="s">
        <v>776</v>
      </c>
      <c r="R264" s="51" t="s">
        <v>470</v>
      </c>
    </row>
    <row r="265" spans="2:18" ht="20.100000000000001" customHeight="1">
      <c r="B265" s="49" t="str">
        <f t="shared" si="10"/>
        <v/>
      </c>
      <c r="C265" s="49" t="str">
        <f t="shared" si="11"/>
        <v/>
      </c>
      <c r="D265" s="49" t="str">
        <f t="shared" si="12"/>
        <v/>
      </c>
      <c r="E265" s="50" t="s">
        <v>462</v>
      </c>
      <c r="F265" s="50" t="s">
        <v>480</v>
      </c>
      <c r="G265" s="50" t="s">
        <v>591</v>
      </c>
      <c r="H265" s="50" t="s">
        <v>505</v>
      </c>
      <c r="I265" s="50">
        <v>7</v>
      </c>
      <c r="J265" s="50"/>
      <c r="K265" s="50"/>
      <c r="L265" s="50" t="s">
        <v>592</v>
      </c>
      <c r="M265" s="50" t="s">
        <v>554</v>
      </c>
      <c r="N265" s="50">
        <v>0.38</v>
      </c>
      <c r="O265" s="50">
        <v>2.2000000000000002</v>
      </c>
      <c r="P265" s="50" t="s">
        <v>473</v>
      </c>
      <c r="Q265" s="51" t="s">
        <v>777</v>
      </c>
      <c r="R265" s="51" t="s">
        <v>470</v>
      </c>
    </row>
    <row r="266" spans="2:18" ht="20.100000000000001" customHeight="1">
      <c r="B266" s="49" t="str">
        <f t="shared" si="10"/>
        <v/>
      </c>
      <c r="C266" s="49" t="str">
        <f t="shared" si="11"/>
        <v/>
      </c>
      <c r="D266" s="49" t="str">
        <f t="shared" si="12"/>
        <v/>
      </c>
      <c r="E266" s="50" t="s">
        <v>462</v>
      </c>
      <c r="F266" s="50" t="s">
        <v>480</v>
      </c>
      <c r="G266" s="50" t="s">
        <v>594</v>
      </c>
      <c r="H266" s="50" t="s">
        <v>505</v>
      </c>
      <c r="I266" s="50">
        <v>7</v>
      </c>
      <c r="J266" s="50"/>
      <c r="K266" s="50"/>
      <c r="L266" s="50" t="s">
        <v>595</v>
      </c>
      <c r="M266" s="50" t="s">
        <v>554</v>
      </c>
      <c r="N266" s="50">
        <v>0.38</v>
      </c>
      <c r="O266" s="50">
        <v>2.2000000000000002</v>
      </c>
      <c r="P266" s="50" t="s">
        <v>473</v>
      </c>
      <c r="Q266" s="51" t="s">
        <v>778</v>
      </c>
      <c r="R266" s="51" t="s">
        <v>470</v>
      </c>
    </row>
    <row r="267" spans="2:18" ht="20.100000000000001" customHeight="1">
      <c r="B267" s="49" t="str">
        <f t="shared" si="10"/>
        <v/>
      </c>
      <c r="C267" s="49" t="str">
        <f t="shared" si="11"/>
        <v/>
      </c>
      <c r="D267" s="49" t="str">
        <f t="shared" si="12"/>
        <v/>
      </c>
      <c r="E267" s="50" t="s">
        <v>462</v>
      </c>
      <c r="F267" s="50" t="s">
        <v>463</v>
      </c>
      <c r="G267" s="50" t="s">
        <v>585</v>
      </c>
      <c r="H267" s="50" t="s">
        <v>639</v>
      </c>
      <c r="I267" s="50">
        <v>5</v>
      </c>
      <c r="J267" s="50"/>
      <c r="K267" s="50"/>
      <c r="L267" s="50" t="s">
        <v>558</v>
      </c>
      <c r="M267" s="50" t="s">
        <v>467</v>
      </c>
      <c r="N267" s="50">
        <v>0.54</v>
      </c>
      <c r="O267" s="50">
        <v>2.2000000000000002</v>
      </c>
      <c r="P267" s="50" t="s">
        <v>473</v>
      </c>
      <c r="Q267" s="51" t="s">
        <v>779</v>
      </c>
      <c r="R267" s="51" t="s">
        <v>470</v>
      </c>
    </row>
    <row r="268" spans="2:18" ht="20.100000000000001" customHeight="1">
      <c r="B268" s="49" t="str">
        <f t="shared" si="10"/>
        <v/>
      </c>
      <c r="C268" s="49" t="str">
        <f t="shared" si="11"/>
        <v/>
      </c>
      <c r="D268" s="49" t="str">
        <f t="shared" si="12"/>
        <v/>
      </c>
      <c r="E268" s="50" t="s">
        <v>462</v>
      </c>
      <c r="F268" s="50" t="s">
        <v>463</v>
      </c>
      <c r="G268" s="50" t="s">
        <v>588</v>
      </c>
      <c r="H268" s="50" t="s">
        <v>642</v>
      </c>
      <c r="I268" s="50">
        <v>5</v>
      </c>
      <c r="J268" s="50"/>
      <c r="K268" s="50"/>
      <c r="L268" s="50" t="s">
        <v>558</v>
      </c>
      <c r="M268" s="50" t="s">
        <v>467</v>
      </c>
      <c r="N268" s="50">
        <v>0.54</v>
      </c>
      <c r="O268" s="50">
        <v>2.2000000000000002</v>
      </c>
      <c r="P268" s="50" t="s">
        <v>473</v>
      </c>
      <c r="Q268" s="51" t="s">
        <v>780</v>
      </c>
      <c r="R268" s="51" t="s">
        <v>470</v>
      </c>
    </row>
    <row r="269" spans="2:18" ht="20.100000000000001" customHeight="1">
      <c r="B269" s="49" t="str">
        <f t="shared" si="10"/>
        <v/>
      </c>
      <c r="C269" s="49" t="str">
        <f t="shared" si="11"/>
        <v/>
      </c>
      <c r="D269" s="49" t="str">
        <f t="shared" si="12"/>
        <v/>
      </c>
      <c r="E269" s="50" t="s">
        <v>462</v>
      </c>
      <c r="F269" s="50" t="s">
        <v>463</v>
      </c>
      <c r="G269" s="50" t="s">
        <v>585</v>
      </c>
      <c r="H269" s="50" t="s">
        <v>558</v>
      </c>
      <c r="I269" s="50">
        <v>5</v>
      </c>
      <c r="J269" s="50"/>
      <c r="K269" s="50"/>
      <c r="L269" s="50" t="s">
        <v>639</v>
      </c>
      <c r="M269" s="50" t="s">
        <v>467</v>
      </c>
      <c r="N269" s="50">
        <v>0.53</v>
      </c>
      <c r="O269" s="50">
        <v>2.2000000000000002</v>
      </c>
      <c r="P269" s="50" t="s">
        <v>473</v>
      </c>
      <c r="Q269" s="51" t="s">
        <v>781</v>
      </c>
      <c r="R269" s="51" t="s">
        <v>470</v>
      </c>
    </row>
    <row r="270" spans="2:18" ht="20.100000000000001" customHeight="1">
      <c r="B270" s="49" t="str">
        <f t="shared" si="10"/>
        <v/>
      </c>
      <c r="C270" s="49" t="str">
        <f t="shared" si="11"/>
        <v/>
      </c>
      <c r="D270" s="49" t="str">
        <f t="shared" si="12"/>
        <v/>
      </c>
      <c r="E270" s="50" t="s">
        <v>462</v>
      </c>
      <c r="F270" s="50" t="s">
        <v>463</v>
      </c>
      <c r="G270" s="50" t="s">
        <v>588</v>
      </c>
      <c r="H270" s="50" t="s">
        <v>558</v>
      </c>
      <c r="I270" s="50">
        <v>5</v>
      </c>
      <c r="J270" s="50"/>
      <c r="K270" s="50"/>
      <c r="L270" s="50" t="s">
        <v>642</v>
      </c>
      <c r="M270" s="50" t="s">
        <v>467</v>
      </c>
      <c r="N270" s="50">
        <v>0.53</v>
      </c>
      <c r="O270" s="50">
        <v>2.2000000000000002</v>
      </c>
      <c r="P270" s="50" t="s">
        <v>473</v>
      </c>
      <c r="Q270" s="51" t="s">
        <v>782</v>
      </c>
      <c r="R270" s="51" t="s">
        <v>470</v>
      </c>
    </row>
    <row r="271" spans="2:18" ht="20.100000000000001" customHeight="1">
      <c r="B271" s="49" t="str">
        <f t="shared" si="10"/>
        <v/>
      </c>
      <c r="C271" s="49" t="str">
        <f t="shared" si="11"/>
        <v/>
      </c>
      <c r="D271" s="49" t="str">
        <f t="shared" si="12"/>
        <v/>
      </c>
      <c r="E271" s="50" t="s">
        <v>462</v>
      </c>
      <c r="F271" s="50" t="s">
        <v>476</v>
      </c>
      <c r="G271" s="50" t="s">
        <v>585</v>
      </c>
      <c r="H271" s="50" t="s">
        <v>639</v>
      </c>
      <c r="I271" s="50">
        <v>5</v>
      </c>
      <c r="J271" s="50"/>
      <c r="K271" s="50"/>
      <c r="L271" s="50" t="s">
        <v>565</v>
      </c>
      <c r="M271" s="50" t="s">
        <v>467</v>
      </c>
      <c r="N271" s="50">
        <v>0.44</v>
      </c>
      <c r="O271" s="50">
        <v>2.2000000000000002</v>
      </c>
      <c r="P271" s="50" t="s">
        <v>473</v>
      </c>
      <c r="Q271" s="51" t="s">
        <v>783</v>
      </c>
      <c r="R271" s="51" t="s">
        <v>470</v>
      </c>
    </row>
    <row r="272" spans="2:18" ht="20.100000000000001" customHeight="1">
      <c r="B272" s="49" t="str">
        <f t="shared" ref="B272:B335" si="13">IF(OR($C$9="",$C$10=""),"",IFERROR(IF(AND($U$20&lt;&gt;R272,$V$20&lt;&gt;R272),"－",IF(AND(COUNTIF($C$9,"*樹脂スペーサー*")&gt;0,OR(M272="空気",F272="一般",F272="一般ＰＧ")),"－",IF(AND($W$23&gt;0,$W$23&gt;=O272),$U$23,IF(AND($W$24&gt;0,$W$24&gt;=O272),$U$24,IF(AND($W$25&gt;0,$W$25&gt;=O272),$U$25,IF(AND($W$26&gt;0,$W$26&gt;=O272),$U$26,IF(AND($W$27&gt;0,$W$27&gt;=O272),$U$27,IF(AND($W$28&gt;0,$W$28&gt;=O272),$U$28,IF(AND($W$29&gt;0,$W$29&gt;=O272),$U$29,"－"))))))))),"－"))</f>
        <v/>
      </c>
      <c r="C272" s="49" t="str">
        <f t="shared" ref="C272:C335" si="14">IF(B272="","",IF(B272&lt;&gt;"－",VLOOKUP(B272,$U$23:$V$29,2,FALSE),"－"))</f>
        <v/>
      </c>
      <c r="D272" s="49" t="str">
        <f t="shared" ref="D272:D335" si="15">IF($H$9="","",IF(AND(COUNTIF($V$32,"*樹脂スペーサー*")&gt;0,OR(M272="空気",F272="一般",F272="一般ＰＧ")),"－",IF(AND($V$33&lt;&gt;R272,$W$33&lt;&gt;R272),"－",IF(MID($H$9,10,1)="Z",IF(N272&lt;=0.7,"○","－"),IF($V$34&gt;=O272,"○","－")))))</f>
        <v/>
      </c>
      <c r="E272" s="50" t="s">
        <v>462</v>
      </c>
      <c r="F272" s="50" t="s">
        <v>476</v>
      </c>
      <c r="G272" s="50" t="s">
        <v>588</v>
      </c>
      <c r="H272" s="50" t="s">
        <v>642</v>
      </c>
      <c r="I272" s="50">
        <v>5</v>
      </c>
      <c r="J272" s="50"/>
      <c r="K272" s="50"/>
      <c r="L272" s="50" t="s">
        <v>565</v>
      </c>
      <c r="M272" s="50" t="s">
        <v>467</v>
      </c>
      <c r="N272" s="50">
        <v>0.44</v>
      </c>
      <c r="O272" s="50">
        <v>2.2000000000000002</v>
      </c>
      <c r="P272" s="50" t="s">
        <v>473</v>
      </c>
      <c r="Q272" s="51" t="s">
        <v>784</v>
      </c>
      <c r="R272" s="51" t="s">
        <v>470</v>
      </c>
    </row>
    <row r="273" spans="2:18" ht="20.100000000000001" customHeight="1">
      <c r="B273" s="49" t="str">
        <f t="shared" si="13"/>
        <v/>
      </c>
      <c r="C273" s="49" t="str">
        <f t="shared" si="14"/>
        <v/>
      </c>
      <c r="D273" s="49" t="str">
        <f t="shared" si="15"/>
        <v/>
      </c>
      <c r="E273" s="50" t="s">
        <v>462</v>
      </c>
      <c r="F273" s="50" t="s">
        <v>480</v>
      </c>
      <c r="G273" s="50" t="s">
        <v>585</v>
      </c>
      <c r="H273" s="50" t="s">
        <v>565</v>
      </c>
      <c r="I273" s="50">
        <v>5</v>
      </c>
      <c r="J273" s="50"/>
      <c r="K273" s="50"/>
      <c r="L273" s="50" t="s">
        <v>639</v>
      </c>
      <c r="M273" s="50" t="s">
        <v>467</v>
      </c>
      <c r="N273" s="50">
        <v>0.39</v>
      </c>
      <c r="O273" s="50">
        <v>2.2000000000000002</v>
      </c>
      <c r="P273" s="50" t="s">
        <v>473</v>
      </c>
      <c r="Q273" s="51" t="s">
        <v>785</v>
      </c>
      <c r="R273" s="51" t="s">
        <v>470</v>
      </c>
    </row>
    <row r="274" spans="2:18" ht="20.100000000000001" customHeight="1">
      <c r="B274" s="49" t="str">
        <f t="shared" si="13"/>
        <v/>
      </c>
      <c r="C274" s="49" t="str">
        <f t="shared" si="14"/>
        <v/>
      </c>
      <c r="D274" s="49" t="str">
        <f t="shared" si="15"/>
        <v/>
      </c>
      <c r="E274" s="50" t="s">
        <v>462</v>
      </c>
      <c r="F274" s="50" t="s">
        <v>480</v>
      </c>
      <c r="G274" s="50" t="s">
        <v>588</v>
      </c>
      <c r="H274" s="50" t="s">
        <v>565</v>
      </c>
      <c r="I274" s="50">
        <v>5</v>
      </c>
      <c r="J274" s="50"/>
      <c r="K274" s="50"/>
      <c r="L274" s="50" t="s">
        <v>642</v>
      </c>
      <c r="M274" s="50" t="s">
        <v>467</v>
      </c>
      <c r="N274" s="50">
        <v>0.39</v>
      </c>
      <c r="O274" s="50">
        <v>2.2000000000000002</v>
      </c>
      <c r="P274" s="50" t="s">
        <v>473</v>
      </c>
      <c r="Q274" s="51" t="s">
        <v>786</v>
      </c>
      <c r="R274" s="51" t="s">
        <v>470</v>
      </c>
    </row>
    <row r="275" spans="2:18" ht="20.100000000000001" customHeight="1">
      <c r="B275" s="49" t="str">
        <f t="shared" si="13"/>
        <v/>
      </c>
      <c r="C275" s="49" t="str">
        <f t="shared" si="14"/>
        <v/>
      </c>
      <c r="D275" s="49" t="str">
        <f t="shared" si="15"/>
        <v/>
      </c>
      <c r="E275" s="50" t="s">
        <v>462</v>
      </c>
      <c r="F275" s="50" t="s">
        <v>463</v>
      </c>
      <c r="G275" s="50" t="s">
        <v>585</v>
      </c>
      <c r="H275" s="50" t="s">
        <v>586</v>
      </c>
      <c r="I275" s="50">
        <v>7</v>
      </c>
      <c r="J275" s="50"/>
      <c r="K275" s="50"/>
      <c r="L275" s="50" t="s">
        <v>536</v>
      </c>
      <c r="M275" s="50" t="s">
        <v>554</v>
      </c>
      <c r="N275" s="50">
        <v>0.55000000000000004</v>
      </c>
      <c r="O275" s="50">
        <v>2.2999999999999998</v>
      </c>
      <c r="P275" s="50" t="s">
        <v>473</v>
      </c>
      <c r="Q275" s="51" t="s">
        <v>787</v>
      </c>
      <c r="R275" s="51" t="s">
        <v>470</v>
      </c>
    </row>
    <row r="276" spans="2:18" ht="20.100000000000001" customHeight="1">
      <c r="B276" s="49" t="str">
        <f t="shared" si="13"/>
        <v/>
      </c>
      <c r="C276" s="49" t="str">
        <f t="shared" si="14"/>
        <v/>
      </c>
      <c r="D276" s="49" t="str">
        <f t="shared" si="15"/>
        <v/>
      </c>
      <c r="E276" s="50" t="s">
        <v>462</v>
      </c>
      <c r="F276" s="50" t="s">
        <v>463</v>
      </c>
      <c r="G276" s="50" t="s">
        <v>585</v>
      </c>
      <c r="H276" s="50" t="s">
        <v>639</v>
      </c>
      <c r="I276" s="50">
        <v>7</v>
      </c>
      <c r="J276" s="50"/>
      <c r="K276" s="50"/>
      <c r="L276" s="50" t="s">
        <v>466</v>
      </c>
      <c r="M276" s="50" t="s">
        <v>554</v>
      </c>
      <c r="N276" s="50">
        <v>0.55000000000000004</v>
      </c>
      <c r="O276" s="50">
        <v>2.2999999999999998</v>
      </c>
      <c r="P276" s="50" t="s">
        <v>473</v>
      </c>
      <c r="Q276" s="51" t="s">
        <v>788</v>
      </c>
      <c r="R276" s="51" t="s">
        <v>470</v>
      </c>
    </row>
    <row r="277" spans="2:18" ht="20.100000000000001" customHeight="1">
      <c r="B277" s="49" t="str">
        <f t="shared" si="13"/>
        <v/>
      </c>
      <c r="C277" s="49" t="str">
        <f t="shared" si="14"/>
        <v/>
      </c>
      <c r="D277" s="49" t="str">
        <f t="shared" si="15"/>
        <v/>
      </c>
      <c r="E277" s="50" t="s">
        <v>462</v>
      </c>
      <c r="F277" s="50" t="s">
        <v>463</v>
      </c>
      <c r="G277" s="50" t="s">
        <v>588</v>
      </c>
      <c r="H277" s="50" t="s">
        <v>589</v>
      </c>
      <c r="I277" s="50">
        <v>7</v>
      </c>
      <c r="J277" s="50"/>
      <c r="K277" s="50"/>
      <c r="L277" s="50" t="s">
        <v>536</v>
      </c>
      <c r="M277" s="50" t="s">
        <v>554</v>
      </c>
      <c r="N277" s="50">
        <v>0.55000000000000004</v>
      </c>
      <c r="O277" s="50">
        <v>2.2999999999999998</v>
      </c>
      <c r="P277" s="50" t="s">
        <v>473</v>
      </c>
      <c r="Q277" s="51" t="s">
        <v>789</v>
      </c>
      <c r="R277" s="51" t="s">
        <v>470</v>
      </c>
    </row>
    <row r="278" spans="2:18" ht="20.100000000000001" customHeight="1">
      <c r="B278" s="49" t="str">
        <f t="shared" si="13"/>
        <v/>
      </c>
      <c r="C278" s="49" t="str">
        <f t="shared" si="14"/>
        <v/>
      </c>
      <c r="D278" s="49" t="str">
        <f t="shared" si="15"/>
        <v/>
      </c>
      <c r="E278" s="50" t="s">
        <v>462</v>
      </c>
      <c r="F278" s="50" t="s">
        <v>463</v>
      </c>
      <c r="G278" s="50" t="s">
        <v>588</v>
      </c>
      <c r="H278" s="50" t="s">
        <v>642</v>
      </c>
      <c r="I278" s="50">
        <v>7</v>
      </c>
      <c r="J278" s="50"/>
      <c r="K278" s="50"/>
      <c r="L278" s="50" t="s">
        <v>466</v>
      </c>
      <c r="M278" s="50" t="s">
        <v>554</v>
      </c>
      <c r="N278" s="50">
        <v>0.55000000000000004</v>
      </c>
      <c r="O278" s="50">
        <v>2.2999999999999998</v>
      </c>
      <c r="P278" s="50" t="s">
        <v>473</v>
      </c>
      <c r="Q278" s="51" t="s">
        <v>790</v>
      </c>
      <c r="R278" s="51" t="s">
        <v>470</v>
      </c>
    </row>
    <row r="279" spans="2:18" ht="20.100000000000001" customHeight="1">
      <c r="B279" s="49" t="str">
        <f t="shared" si="13"/>
        <v/>
      </c>
      <c r="C279" s="49" t="str">
        <f t="shared" si="14"/>
        <v/>
      </c>
      <c r="D279" s="49" t="str">
        <f t="shared" si="15"/>
        <v/>
      </c>
      <c r="E279" s="50" t="s">
        <v>462</v>
      </c>
      <c r="F279" s="50" t="s">
        <v>463</v>
      </c>
      <c r="G279" s="50" t="s">
        <v>591</v>
      </c>
      <c r="H279" s="50" t="s">
        <v>592</v>
      </c>
      <c r="I279" s="50">
        <v>7</v>
      </c>
      <c r="J279" s="50"/>
      <c r="K279" s="50"/>
      <c r="L279" s="50" t="s">
        <v>536</v>
      </c>
      <c r="M279" s="50" t="s">
        <v>554</v>
      </c>
      <c r="N279" s="50">
        <v>0.52</v>
      </c>
      <c r="O279" s="50">
        <v>2.2999999999999998</v>
      </c>
      <c r="P279" s="50" t="s">
        <v>473</v>
      </c>
      <c r="Q279" s="51" t="s">
        <v>791</v>
      </c>
      <c r="R279" s="51" t="s">
        <v>470</v>
      </c>
    </row>
    <row r="280" spans="2:18" ht="20.100000000000001" customHeight="1">
      <c r="B280" s="49" t="str">
        <f t="shared" si="13"/>
        <v/>
      </c>
      <c r="C280" s="49" t="str">
        <f t="shared" si="14"/>
        <v/>
      </c>
      <c r="D280" s="49" t="str">
        <f t="shared" si="15"/>
        <v/>
      </c>
      <c r="E280" s="50" t="s">
        <v>462</v>
      </c>
      <c r="F280" s="50" t="s">
        <v>463</v>
      </c>
      <c r="G280" s="50" t="s">
        <v>594</v>
      </c>
      <c r="H280" s="50" t="s">
        <v>595</v>
      </c>
      <c r="I280" s="50">
        <v>7</v>
      </c>
      <c r="J280" s="50"/>
      <c r="K280" s="50"/>
      <c r="L280" s="50" t="s">
        <v>536</v>
      </c>
      <c r="M280" s="50" t="s">
        <v>554</v>
      </c>
      <c r="N280" s="50">
        <v>0.52</v>
      </c>
      <c r="O280" s="50">
        <v>2.2999999999999998</v>
      </c>
      <c r="P280" s="50" t="s">
        <v>473</v>
      </c>
      <c r="Q280" s="51" t="s">
        <v>792</v>
      </c>
      <c r="R280" s="51" t="s">
        <v>470</v>
      </c>
    </row>
    <row r="281" spans="2:18" ht="20.100000000000001" customHeight="1">
      <c r="B281" s="49" t="str">
        <f t="shared" si="13"/>
        <v/>
      </c>
      <c r="C281" s="49" t="str">
        <f t="shared" si="14"/>
        <v/>
      </c>
      <c r="D281" s="49" t="str">
        <f t="shared" si="15"/>
        <v/>
      </c>
      <c r="E281" s="50" t="s">
        <v>462</v>
      </c>
      <c r="F281" s="50" t="s">
        <v>463</v>
      </c>
      <c r="G281" s="50" t="s">
        <v>585</v>
      </c>
      <c r="H281" s="50" t="s">
        <v>536</v>
      </c>
      <c r="I281" s="50">
        <v>7</v>
      </c>
      <c r="J281" s="50"/>
      <c r="K281" s="50"/>
      <c r="L281" s="50" t="s">
        <v>586</v>
      </c>
      <c r="M281" s="50" t="s">
        <v>554</v>
      </c>
      <c r="N281" s="50">
        <v>0.53</v>
      </c>
      <c r="O281" s="50">
        <v>2.2999999999999998</v>
      </c>
      <c r="P281" s="50" t="s">
        <v>473</v>
      </c>
      <c r="Q281" s="51" t="s">
        <v>793</v>
      </c>
      <c r="R281" s="51" t="s">
        <v>470</v>
      </c>
    </row>
    <row r="282" spans="2:18" ht="20.100000000000001" customHeight="1">
      <c r="B282" s="49" t="str">
        <f t="shared" si="13"/>
        <v/>
      </c>
      <c r="C282" s="49" t="str">
        <f t="shared" si="14"/>
        <v/>
      </c>
      <c r="D282" s="49" t="str">
        <f t="shared" si="15"/>
        <v/>
      </c>
      <c r="E282" s="50" t="s">
        <v>462</v>
      </c>
      <c r="F282" s="50" t="s">
        <v>463</v>
      </c>
      <c r="G282" s="50" t="s">
        <v>585</v>
      </c>
      <c r="H282" s="50" t="s">
        <v>466</v>
      </c>
      <c r="I282" s="50">
        <v>7</v>
      </c>
      <c r="J282" s="50"/>
      <c r="K282" s="50"/>
      <c r="L282" s="50" t="s">
        <v>639</v>
      </c>
      <c r="M282" s="50" t="s">
        <v>554</v>
      </c>
      <c r="N282" s="50">
        <v>0.54</v>
      </c>
      <c r="O282" s="50">
        <v>2.2999999999999998</v>
      </c>
      <c r="P282" s="50" t="s">
        <v>473</v>
      </c>
      <c r="Q282" s="51" t="s">
        <v>794</v>
      </c>
      <c r="R282" s="51" t="s">
        <v>470</v>
      </c>
    </row>
    <row r="283" spans="2:18" ht="20.100000000000001" customHeight="1">
      <c r="B283" s="49" t="str">
        <f t="shared" si="13"/>
        <v/>
      </c>
      <c r="C283" s="49" t="str">
        <f t="shared" si="14"/>
        <v/>
      </c>
      <c r="D283" s="49" t="str">
        <f t="shared" si="15"/>
        <v/>
      </c>
      <c r="E283" s="50" t="s">
        <v>462</v>
      </c>
      <c r="F283" s="50" t="s">
        <v>463</v>
      </c>
      <c r="G283" s="50" t="s">
        <v>588</v>
      </c>
      <c r="H283" s="50" t="s">
        <v>536</v>
      </c>
      <c r="I283" s="50">
        <v>7</v>
      </c>
      <c r="J283" s="50"/>
      <c r="K283" s="50"/>
      <c r="L283" s="50" t="s">
        <v>589</v>
      </c>
      <c r="M283" s="50" t="s">
        <v>554</v>
      </c>
      <c r="N283" s="50">
        <v>0.53</v>
      </c>
      <c r="O283" s="50">
        <v>2.2999999999999998</v>
      </c>
      <c r="P283" s="50" t="s">
        <v>473</v>
      </c>
      <c r="Q283" s="51" t="s">
        <v>795</v>
      </c>
      <c r="R283" s="51" t="s">
        <v>470</v>
      </c>
    </row>
    <row r="284" spans="2:18" ht="20.100000000000001" customHeight="1">
      <c r="B284" s="49" t="str">
        <f t="shared" si="13"/>
        <v/>
      </c>
      <c r="C284" s="49" t="str">
        <f t="shared" si="14"/>
        <v/>
      </c>
      <c r="D284" s="49" t="str">
        <f t="shared" si="15"/>
        <v/>
      </c>
      <c r="E284" s="50" t="s">
        <v>462</v>
      </c>
      <c r="F284" s="50" t="s">
        <v>463</v>
      </c>
      <c r="G284" s="50" t="s">
        <v>588</v>
      </c>
      <c r="H284" s="50" t="s">
        <v>466</v>
      </c>
      <c r="I284" s="50">
        <v>7</v>
      </c>
      <c r="J284" s="50"/>
      <c r="K284" s="50"/>
      <c r="L284" s="50" t="s">
        <v>642</v>
      </c>
      <c r="M284" s="50" t="s">
        <v>554</v>
      </c>
      <c r="N284" s="50">
        <v>0.54</v>
      </c>
      <c r="O284" s="50">
        <v>2.2999999999999998</v>
      </c>
      <c r="P284" s="50" t="s">
        <v>473</v>
      </c>
      <c r="Q284" s="51" t="s">
        <v>796</v>
      </c>
      <c r="R284" s="51" t="s">
        <v>470</v>
      </c>
    </row>
    <row r="285" spans="2:18" ht="20.100000000000001" customHeight="1">
      <c r="B285" s="49" t="str">
        <f t="shared" si="13"/>
        <v/>
      </c>
      <c r="C285" s="49" t="str">
        <f t="shared" si="14"/>
        <v/>
      </c>
      <c r="D285" s="49" t="str">
        <f t="shared" si="15"/>
        <v/>
      </c>
      <c r="E285" s="50" t="s">
        <v>462</v>
      </c>
      <c r="F285" s="50" t="s">
        <v>463</v>
      </c>
      <c r="G285" s="50" t="s">
        <v>591</v>
      </c>
      <c r="H285" s="50" t="s">
        <v>536</v>
      </c>
      <c r="I285" s="50">
        <v>7</v>
      </c>
      <c r="J285" s="50"/>
      <c r="K285" s="50"/>
      <c r="L285" s="50" t="s">
        <v>592</v>
      </c>
      <c r="M285" s="50" t="s">
        <v>554</v>
      </c>
      <c r="N285" s="50">
        <v>0.52</v>
      </c>
      <c r="O285" s="50">
        <v>2.2999999999999998</v>
      </c>
      <c r="P285" s="50" t="s">
        <v>473</v>
      </c>
      <c r="Q285" s="51" t="s">
        <v>797</v>
      </c>
      <c r="R285" s="51" t="s">
        <v>470</v>
      </c>
    </row>
    <row r="286" spans="2:18" ht="20.100000000000001" customHeight="1">
      <c r="B286" s="49" t="str">
        <f t="shared" si="13"/>
        <v/>
      </c>
      <c r="C286" s="49" t="str">
        <f t="shared" si="14"/>
        <v/>
      </c>
      <c r="D286" s="49" t="str">
        <f t="shared" si="15"/>
        <v/>
      </c>
      <c r="E286" s="50" t="s">
        <v>462</v>
      </c>
      <c r="F286" s="50" t="s">
        <v>463</v>
      </c>
      <c r="G286" s="50" t="s">
        <v>594</v>
      </c>
      <c r="H286" s="50" t="s">
        <v>536</v>
      </c>
      <c r="I286" s="50">
        <v>7</v>
      </c>
      <c r="J286" s="50"/>
      <c r="K286" s="50"/>
      <c r="L286" s="50" t="s">
        <v>595</v>
      </c>
      <c r="M286" s="50" t="s">
        <v>554</v>
      </c>
      <c r="N286" s="50">
        <v>0.52</v>
      </c>
      <c r="O286" s="50">
        <v>2.2999999999999998</v>
      </c>
      <c r="P286" s="50" t="s">
        <v>473</v>
      </c>
      <c r="Q286" s="51" t="s">
        <v>798</v>
      </c>
      <c r="R286" s="51" t="s">
        <v>470</v>
      </c>
    </row>
    <row r="287" spans="2:18" ht="20.100000000000001" customHeight="1">
      <c r="B287" s="49" t="str">
        <f t="shared" si="13"/>
        <v/>
      </c>
      <c r="C287" s="49" t="str">
        <f t="shared" si="14"/>
        <v/>
      </c>
      <c r="D287" s="49" t="str">
        <f t="shared" si="15"/>
        <v/>
      </c>
      <c r="E287" s="50" t="s">
        <v>462</v>
      </c>
      <c r="F287" s="50" t="s">
        <v>486</v>
      </c>
      <c r="G287" s="50" t="s">
        <v>585</v>
      </c>
      <c r="H287" s="50" t="s">
        <v>586</v>
      </c>
      <c r="I287" s="50">
        <v>7</v>
      </c>
      <c r="J287" s="50"/>
      <c r="K287" s="50"/>
      <c r="L287" s="50" t="s">
        <v>545</v>
      </c>
      <c r="M287" s="50" t="s">
        <v>554</v>
      </c>
      <c r="N287" s="50">
        <v>0.41</v>
      </c>
      <c r="O287" s="50">
        <v>2.2999999999999998</v>
      </c>
      <c r="P287" s="50" t="s">
        <v>473</v>
      </c>
      <c r="Q287" s="51" t="s">
        <v>799</v>
      </c>
      <c r="R287" s="51" t="s">
        <v>470</v>
      </c>
    </row>
    <row r="288" spans="2:18" ht="20.100000000000001" customHeight="1">
      <c r="B288" s="49" t="str">
        <f t="shared" si="13"/>
        <v/>
      </c>
      <c r="C288" s="49" t="str">
        <f t="shared" si="14"/>
        <v/>
      </c>
      <c r="D288" s="49" t="str">
        <f t="shared" si="15"/>
        <v/>
      </c>
      <c r="E288" s="50" t="s">
        <v>462</v>
      </c>
      <c r="F288" s="50" t="s">
        <v>486</v>
      </c>
      <c r="G288" s="50" t="s">
        <v>585</v>
      </c>
      <c r="H288" s="50" t="s">
        <v>639</v>
      </c>
      <c r="I288" s="50">
        <v>7</v>
      </c>
      <c r="J288" s="50"/>
      <c r="K288" s="50"/>
      <c r="L288" s="50" t="s">
        <v>483</v>
      </c>
      <c r="M288" s="50" t="s">
        <v>554</v>
      </c>
      <c r="N288" s="50">
        <v>0.4</v>
      </c>
      <c r="O288" s="50">
        <v>2.2999999999999998</v>
      </c>
      <c r="P288" s="50" t="s">
        <v>473</v>
      </c>
      <c r="Q288" s="51" t="s">
        <v>800</v>
      </c>
      <c r="R288" s="51" t="s">
        <v>470</v>
      </c>
    </row>
    <row r="289" spans="2:18" ht="20.100000000000001" customHeight="1">
      <c r="B289" s="49" t="str">
        <f t="shared" si="13"/>
        <v/>
      </c>
      <c r="C289" s="49" t="str">
        <f t="shared" si="14"/>
        <v/>
      </c>
      <c r="D289" s="49" t="str">
        <f t="shared" si="15"/>
        <v/>
      </c>
      <c r="E289" s="50" t="s">
        <v>462</v>
      </c>
      <c r="F289" s="50" t="s">
        <v>486</v>
      </c>
      <c r="G289" s="50" t="s">
        <v>588</v>
      </c>
      <c r="H289" s="50" t="s">
        <v>589</v>
      </c>
      <c r="I289" s="50">
        <v>7</v>
      </c>
      <c r="J289" s="50"/>
      <c r="K289" s="50"/>
      <c r="L289" s="50" t="s">
        <v>545</v>
      </c>
      <c r="M289" s="50" t="s">
        <v>554</v>
      </c>
      <c r="N289" s="50">
        <v>0.4</v>
      </c>
      <c r="O289" s="50">
        <v>2.2999999999999998</v>
      </c>
      <c r="P289" s="50" t="s">
        <v>473</v>
      </c>
      <c r="Q289" s="51" t="s">
        <v>801</v>
      </c>
      <c r="R289" s="51" t="s">
        <v>470</v>
      </c>
    </row>
    <row r="290" spans="2:18" ht="20.100000000000001" customHeight="1">
      <c r="B290" s="49" t="str">
        <f t="shared" si="13"/>
        <v/>
      </c>
      <c r="C290" s="49" t="str">
        <f t="shared" si="14"/>
        <v/>
      </c>
      <c r="D290" s="49" t="str">
        <f t="shared" si="15"/>
        <v/>
      </c>
      <c r="E290" s="50" t="s">
        <v>462</v>
      </c>
      <c r="F290" s="50" t="s">
        <v>486</v>
      </c>
      <c r="G290" s="50" t="s">
        <v>588</v>
      </c>
      <c r="H290" s="50" t="s">
        <v>642</v>
      </c>
      <c r="I290" s="50">
        <v>7</v>
      </c>
      <c r="J290" s="50"/>
      <c r="K290" s="50"/>
      <c r="L290" s="50" t="s">
        <v>483</v>
      </c>
      <c r="M290" s="50" t="s">
        <v>554</v>
      </c>
      <c r="N290" s="50">
        <v>0.4</v>
      </c>
      <c r="O290" s="50">
        <v>2.2999999999999998</v>
      </c>
      <c r="P290" s="50" t="s">
        <v>473</v>
      </c>
      <c r="Q290" s="51" t="s">
        <v>802</v>
      </c>
      <c r="R290" s="51" t="s">
        <v>470</v>
      </c>
    </row>
    <row r="291" spans="2:18" ht="20.100000000000001" customHeight="1">
      <c r="B291" s="49" t="str">
        <f t="shared" si="13"/>
        <v/>
      </c>
      <c r="C291" s="49" t="str">
        <f t="shared" si="14"/>
        <v/>
      </c>
      <c r="D291" s="49" t="str">
        <f t="shared" si="15"/>
        <v/>
      </c>
      <c r="E291" s="50" t="s">
        <v>462</v>
      </c>
      <c r="F291" s="50" t="s">
        <v>486</v>
      </c>
      <c r="G291" s="50" t="s">
        <v>591</v>
      </c>
      <c r="H291" s="50" t="s">
        <v>592</v>
      </c>
      <c r="I291" s="50">
        <v>7</v>
      </c>
      <c r="J291" s="50"/>
      <c r="K291" s="50"/>
      <c r="L291" s="50" t="s">
        <v>545</v>
      </c>
      <c r="M291" s="50" t="s">
        <v>554</v>
      </c>
      <c r="N291" s="50">
        <v>0.4</v>
      </c>
      <c r="O291" s="50">
        <v>2.2999999999999998</v>
      </c>
      <c r="P291" s="50" t="s">
        <v>473</v>
      </c>
      <c r="Q291" s="51" t="s">
        <v>803</v>
      </c>
      <c r="R291" s="51" t="s">
        <v>470</v>
      </c>
    </row>
    <row r="292" spans="2:18" ht="20.100000000000001" customHeight="1">
      <c r="B292" s="49" t="str">
        <f t="shared" si="13"/>
        <v/>
      </c>
      <c r="C292" s="49" t="str">
        <f t="shared" si="14"/>
        <v/>
      </c>
      <c r="D292" s="49" t="str">
        <f t="shared" si="15"/>
        <v/>
      </c>
      <c r="E292" s="50" t="s">
        <v>462</v>
      </c>
      <c r="F292" s="50" t="s">
        <v>486</v>
      </c>
      <c r="G292" s="50" t="s">
        <v>594</v>
      </c>
      <c r="H292" s="50" t="s">
        <v>595</v>
      </c>
      <c r="I292" s="50">
        <v>7</v>
      </c>
      <c r="J292" s="50"/>
      <c r="K292" s="50"/>
      <c r="L292" s="50" t="s">
        <v>545</v>
      </c>
      <c r="M292" s="50" t="s">
        <v>554</v>
      </c>
      <c r="N292" s="50">
        <v>0.4</v>
      </c>
      <c r="O292" s="50">
        <v>2.2999999999999998</v>
      </c>
      <c r="P292" s="50" t="s">
        <v>473</v>
      </c>
      <c r="Q292" s="51" t="s">
        <v>804</v>
      </c>
      <c r="R292" s="51" t="s">
        <v>470</v>
      </c>
    </row>
    <row r="293" spans="2:18" ht="20.100000000000001" customHeight="1">
      <c r="B293" s="49" t="str">
        <f t="shared" si="13"/>
        <v/>
      </c>
      <c r="C293" s="49" t="str">
        <f t="shared" si="14"/>
        <v/>
      </c>
      <c r="D293" s="49" t="str">
        <f t="shared" si="15"/>
        <v/>
      </c>
      <c r="E293" s="50" t="s">
        <v>462</v>
      </c>
      <c r="F293" s="50" t="s">
        <v>486</v>
      </c>
      <c r="G293" s="50" t="s">
        <v>585</v>
      </c>
      <c r="H293" s="50" t="s">
        <v>545</v>
      </c>
      <c r="I293" s="50">
        <v>7</v>
      </c>
      <c r="J293" s="50"/>
      <c r="K293" s="50"/>
      <c r="L293" s="50" t="s">
        <v>586</v>
      </c>
      <c r="M293" s="50" t="s">
        <v>554</v>
      </c>
      <c r="N293" s="50">
        <v>0.37</v>
      </c>
      <c r="O293" s="50">
        <v>2.2999999999999998</v>
      </c>
      <c r="P293" s="50" t="s">
        <v>473</v>
      </c>
      <c r="Q293" s="51" t="s">
        <v>805</v>
      </c>
      <c r="R293" s="51" t="s">
        <v>470</v>
      </c>
    </row>
    <row r="294" spans="2:18" ht="20.100000000000001" customHeight="1">
      <c r="B294" s="49" t="str">
        <f t="shared" si="13"/>
        <v/>
      </c>
      <c r="C294" s="49" t="str">
        <f t="shared" si="14"/>
        <v/>
      </c>
      <c r="D294" s="49" t="str">
        <f t="shared" si="15"/>
        <v/>
      </c>
      <c r="E294" s="50" t="s">
        <v>462</v>
      </c>
      <c r="F294" s="50" t="s">
        <v>486</v>
      </c>
      <c r="G294" s="50" t="s">
        <v>585</v>
      </c>
      <c r="H294" s="50" t="s">
        <v>483</v>
      </c>
      <c r="I294" s="50">
        <v>7</v>
      </c>
      <c r="J294" s="50"/>
      <c r="K294" s="50"/>
      <c r="L294" s="50" t="s">
        <v>639</v>
      </c>
      <c r="M294" s="50" t="s">
        <v>554</v>
      </c>
      <c r="N294" s="50">
        <v>0.37</v>
      </c>
      <c r="O294" s="50">
        <v>2.2999999999999998</v>
      </c>
      <c r="P294" s="50" t="s">
        <v>473</v>
      </c>
      <c r="Q294" s="51" t="s">
        <v>806</v>
      </c>
      <c r="R294" s="51" t="s">
        <v>470</v>
      </c>
    </row>
    <row r="295" spans="2:18" ht="20.100000000000001" customHeight="1">
      <c r="B295" s="49" t="str">
        <f t="shared" si="13"/>
        <v/>
      </c>
      <c r="C295" s="49" t="str">
        <f t="shared" si="14"/>
        <v/>
      </c>
      <c r="D295" s="49" t="str">
        <f t="shared" si="15"/>
        <v/>
      </c>
      <c r="E295" s="50" t="s">
        <v>462</v>
      </c>
      <c r="F295" s="50" t="s">
        <v>486</v>
      </c>
      <c r="G295" s="50" t="s">
        <v>588</v>
      </c>
      <c r="H295" s="50" t="s">
        <v>545</v>
      </c>
      <c r="I295" s="50">
        <v>7</v>
      </c>
      <c r="J295" s="50"/>
      <c r="K295" s="50"/>
      <c r="L295" s="50" t="s">
        <v>589</v>
      </c>
      <c r="M295" s="50" t="s">
        <v>554</v>
      </c>
      <c r="N295" s="50">
        <v>0.37</v>
      </c>
      <c r="O295" s="50">
        <v>2.2999999999999998</v>
      </c>
      <c r="P295" s="50" t="s">
        <v>473</v>
      </c>
      <c r="Q295" s="51" t="s">
        <v>807</v>
      </c>
      <c r="R295" s="51" t="s">
        <v>470</v>
      </c>
    </row>
    <row r="296" spans="2:18" ht="20.100000000000001" customHeight="1">
      <c r="B296" s="49" t="str">
        <f t="shared" si="13"/>
        <v/>
      </c>
      <c r="C296" s="49" t="str">
        <f t="shared" si="14"/>
        <v/>
      </c>
      <c r="D296" s="49" t="str">
        <f t="shared" si="15"/>
        <v/>
      </c>
      <c r="E296" s="50" t="s">
        <v>462</v>
      </c>
      <c r="F296" s="50" t="s">
        <v>486</v>
      </c>
      <c r="G296" s="50" t="s">
        <v>588</v>
      </c>
      <c r="H296" s="50" t="s">
        <v>483</v>
      </c>
      <c r="I296" s="50">
        <v>7</v>
      </c>
      <c r="J296" s="50"/>
      <c r="K296" s="50"/>
      <c r="L296" s="50" t="s">
        <v>642</v>
      </c>
      <c r="M296" s="50" t="s">
        <v>554</v>
      </c>
      <c r="N296" s="50">
        <v>0.37</v>
      </c>
      <c r="O296" s="50">
        <v>2.2999999999999998</v>
      </c>
      <c r="P296" s="50" t="s">
        <v>473</v>
      </c>
      <c r="Q296" s="51" t="s">
        <v>808</v>
      </c>
      <c r="R296" s="51" t="s">
        <v>470</v>
      </c>
    </row>
    <row r="297" spans="2:18" ht="20.100000000000001" customHeight="1">
      <c r="B297" s="49" t="str">
        <f t="shared" si="13"/>
        <v/>
      </c>
      <c r="C297" s="49" t="str">
        <f t="shared" si="14"/>
        <v/>
      </c>
      <c r="D297" s="49" t="str">
        <f t="shared" si="15"/>
        <v/>
      </c>
      <c r="E297" s="50" t="s">
        <v>462</v>
      </c>
      <c r="F297" s="50" t="s">
        <v>486</v>
      </c>
      <c r="G297" s="50" t="s">
        <v>591</v>
      </c>
      <c r="H297" s="50" t="s">
        <v>545</v>
      </c>
      <c r="I297" s="50">
        <v>7</v>
      </c>
      <c r="J297" s="50"/>
      <c r="K297" s="50"/>
      <c r="L297" s="50" t="s">
        <v>592</v>
      </c>
      <c r="M297" s="50" t="s">
        <v>554</v>
      </c>
      <c r="N297" s="50">
        <v>0.37</v>
      </c>
      <c r="O297" s="50">
        <v>2.2999999999999998</v>
      </c>
      <c r="P297" s="50" t="s">
        <v>473</v>
      </c>
      <c r="Q297" s="51" t="s">
        <v>809</v>
      </c>
      <c r="R297" s="51" t="s">
        <v>470</v>
      </c>
    </row>
    <row r="298" spans="2:18" ht="20.100000000000001" customHeight="1">
      <c r="B298" s="49" t="str">
        <f t="shared" si="13"/>
        <v/>
      </c>
      <c r="C298" s="49" t="str">
        <f t="shared" si="14"/>
        <v/>
      </c>
      <c r="D298" s="49" t="str">
        <f t="shared" si="15"/>
        <v/>
      </c>
      <c r="E298" s="50" t="s">
        <v>462</v>
      </c>
      <c r="F298" s="50" t="s">
        <v>486</v>
      </c>
      <c r="G298" s="50" t="s">
        <v>594</v>
      </c>
      <c r="H298" s="50" t="s">
        <v>545</v>
      </c>
      <c r="I298" s="50">
        <v>7</v>
      </c>
      <c r="J298" s="50"/>
      <c r="K298" s="50"/>
      <c r="L298" s="50" t="s">
        <v>595</v>
      </c>
      <c r="M298" s="50" t="s">
        <v>554</v>
      </c>
      <c r="N298" s="50">
        <v>0.37</v>
      </c>
      <c r="O298" s="50">
        <v>2.2999999999999998</v>
      </c>
      <c r="P298" s="50" t="s">
        <v>473</v>
      </c>
      <c r="Q298" s="51" t="s">
        <v>810</v>
      </c>
      <c r="R298" s="51" t="s">
        <v>470</v>
      </c>
    </row>
    <row r="299" spans="2:18" ht="20.100000000000001" customHeight="1">
      <c r="B299" s="49" t="str">
        <f t="shared" si="13"/>
        <v/>
      </c>
      <c r="C299" s="49" t="str">
        <f t="shared" si="14"/>
        <v/>
      </c>
      <c r="D299" s="49" t="str">
        <f t="shared" si="15"/>
        <v/>
      </c>
      <c r="E299" s="50" t="s">
        <v>462</v>
      </c>
      <c r="F299" s="50" t="s">
        <v>463</v>
      </c>
      <c r="G299" s="50" t="s">
        <v>585</v>
      </c>
      <c r="H299" s="50" t="s">
        <v>639</v>
      </c>
      <c r="I299" s="50">
        <v>6</v>
      </c>
      <c r="J299" s="50"/>
      <c r="K299" s="50"/>
      <c r="L299" s="50" t="s">
        <v>536</v>
      </c>
      <c r="M299" s="50" t="s">
        <v>554</v>
      </c>
      <c r="N299" s="50">
        <v>0.55000000000000004</v>
      </c>
      <c r="O299" s="50">
        <v>2.4</v>
      </c>
      <c r="P299" s="50" t="s">
        <v>473</v>
      </c>
      <c r="Q299" s="51" t="s">
        <v>811</v>
      </c>
      <c r="R299" s="51" t="s">
        <v>470</v>
      </c>
    </row>
    <row r="300" spans="2:18" ht="20.100000000000001" customHeight="1">
      <c r="B300" s="49" t="str">
        <f t="shared" si="13"/>
        <v/>
      </c>
      <c r="C300" s="49" t="str">
        <f t="shared" si="14"/>
        <v/>
      </c>
      <c r="D300" s="49" t="str">
        <f t="shared" si="15"/>
        <v/>
      </c>
      <c r="E300" s="50" t="s">
        <v>462</v>
      </c>
      <c r="F300" s="50" t="s">
        <v>463</v>
      </c>
      <c r="G300" s="50" t="s">
        <v>588</v>
      </c>
      <c r="H300" s="50" t="s">
        <v>589</v>
      </c>
      <c r="I300" s="50">
        <v>6</v>
      </c>
      <c r="J300" s="50"/>
      <c r="K300" s="50"/>
      <c r="L300" s="50" t="s">
        <v>558</v>
      </c>
      <c r="M300" s="50" t="s">
        <v>554</v>
      </c>
      <c r="N300" s="50">
        <v>0.55000000000000004</v>
      </c>
      <c r="O300" s="50">
        <v>2.4</v>
      </c>
      <c r="P300" s="50" t="s">
        <v>473</v>
      </c>
      <c r="Q300" s="51" t="s">
        <v>812</v>
      </c>
      <c r="R300" s="51" t="s">
        <v>470</v>
      </c>
    </row>
    <row r="301" spans="2:18" ht="20.100000000000001" customHeight="1">
      <c r="B301" s="49" t="str">
        <f t="shared" si="13"/>
        <v/>
      </c>
      <c r="C301" s="49" t="str">
        <f t="shared" si="14"/>
        <v/>
      </c>
      <c r="D301" s="49" t="str">
        <f t="shared" si="15"/>
        <v/>
      </c>
      <c r="E301" s="50" t="s">
        <v>462</v>
      </c>
      <c r="F301" s="50" t="s">
        <v>463</v>
      </c>
      <c r="G301" s="50" t="s">
        <v>588</v>
      </c>
      <c r="H301" s="50" t="s">
        <v>642</v>
      </c>
      <c r="I301" s="50">
        <v>6</v>
      </c>
      <c r="J301" s="50"/>
      <c r="K301" s="50"/>
      <c r="L301" s="50" t="s">
        <v>536</v>
      </c>
      <c r="M301" s="50" t="s">
        <v>554</v>
      </c>
      <c r="N301" s="50">
        <v>0.55000000000000004</v>
      </c>
      <c r="O301" s="50">
        <v>2.4</v>
      </c>
      <c r="P301" s="50" t="s">
        <v>473</v>
      </c>
      <c r="Q301" s="51" t="s">
        <v>813</v>
      </c>
      <c r="R301" s="51" t="s">
        <v>470</v>
      </c>
    </row>
    <row r="302" spans="2:18" ht="20.100000000000001" customHeight="1">
      <c r="B302" s="49" t="str">
        <f t="shared" si="13"/>
        <v/>
      </c>
      <c r="C302" s="49" t="str">
        <f t="shared" si="14"/>
        <v/>
      </c>
      <c r="D302" s="49" t="str">
        <f t="shared" si="15"/>
        <v/>
      </c>
      <c r="E302" s="50" t="s">
        <v>462</v>
      </c>
      <c r="F302" s="50" t="s">
        <v>463</v>
      </c>
      <c r="G302" s="50" t="s">
        <v>585</v>
      </c>
      <c r="H302" s="50" t="s">
        <v>536</v>
      </c>
      <c r="I302" s="50">
        <v>6</v>
      </c>
      <c r="J302" s="50"/>
      <c r="K302" s="50"/>
      <c r="L302" s="50" t="s">
        <v>639</v>
      </c>
      <c r="M302" s="50" t="s">
        <v>554</v>
      </c>
      <c r="N302" s="50">
        <v>0.53</v>
      </c>
      <c r="O302" s="50">
        <v>2.4</v>
      </c>
      <c r="P302" s="50" t="s">
        <v>473</v>
      </c>
      <c r="Q302" s="51" t="s">
        <v>814</v>
      </c>
      <c r="R302" s="51" t="s">
        <v>470</v>
      </c>
    </row>
    <row r="303" spans="2:18" ht="20.100000000000001" customHeight="1">
      <c r="B303" s="49" t="str">
        <f t="shared" si="13"/>
        <v/>
      </c>
      <c r="C303" s="49" t="str">
        <f t="shared" si="14"/>
        <v/>
      </c>
      <c r="D303" s="49" t="str">
        <f t="shared" si="15"/>
        <v/>
      </c>
      <c r="E303" s="50" t="s">
        <v>462</v>
      </c>
      <c r="F303" s="50" t="s">
        <v>463</v>
      </c>
      <c r="G303" s="50" t="s">
        <v>588</v>
      </c>
      <c r="H303" s="50" t="s">
        <v>558</v>
      </c>
      <c r="I303" s="50">
        <v>6</v>
      </c>
      <c r="J303" s="50"/>
      <c r="K303" s="50"/>
      <c r="L303" s="50" t="s">
        <v>589</v>
      </c>
      <c r="M303" s="50" t="s">
        <v>554</v>
      </c>
      <c r="N303" s="50">
        <v>0.53</v>
      </c>
      <c r="O303" s="50">
        <v>2.4</v>
      </c>
      <c r="P303" s="50" t="s">
        <v>473</v>
      </c>
      <c r="Q303" s="51" t="s">
        <v>815</v>
      </c>
      <c r="R303" s="51" t="s">
        <v>470</v>
      </c>
    </row>
    <row r="304" spans="2:18" ht="20.100000000000001" customHeight="1">
      <c r="B304" s="49" t="str">
        <f t="shared" si="13"/>
        <v/>
      </c>
      <c r="C304" s="49" t="str">
        <f t="shared" si="14"/>
        <v/>
      </c>
      <c r="D304" s="49" t="str">
        <f t="shared" si="15"/>
        <v/>
      </c>
      <c r="E304" s="50" t="s">
        <v>462</v>
      </c>
      <c r="F304" s="50" t="s">
        <v>463</v>
      </c>
      <c r="G304" s="50" t="s">
        <v>588</v>
      </c>
      <c r="H304" s="50" t="s">
        <v>536</v>
      </c>
      <c r="I304" s="50">
        <v>6</v>
      </c>
      <c r="J304" s="50"/>
      <c r="K304" s="50"/>
      <c r="L304" s="50" t="s">
        <v>642</v>
      </c>
      <c r="M304" s="50" t="s">
        <v>554</v>
      </c>
      <c r="N304" s="50">
        <v>0.53</v>
      </c>
      <c r="O304" s="50">
        <v>2.4</v>
      </c>
      <c r="P304" s="50" t="s">
        <v>473</v>
      </c>
      <c r="Q304" s="51" t="s">
        <v>816</v>
      </c>
      <c r="R304" s="51" t="s">
        <v>470</v>
      </c>
    </row>
    <row r="305" spans="2:18" ht="20.100000000000001" customHeight="1">
      <c r="B305" s="49" t="str">
        <f t="shared" si="13"/>
        <v/>
      </c>
      <c r="C305" s="49" t="str">
        <f t="shared" si="14"/>
        <v/>
      </c>
      <c r="D305" s="49" t="str">
        <f t="shared" si="15"/>
        <v/>
      </c>
      <c r="E305" s="50" t="s">
        <v>462</v>
      </c>
      <c r="F305" s="50" t="s">
        <v>476</v>
      </c>
      <c r="G305" s="50" t="s">
        <v>585</v>
      </c>
      <c r="H305" s="50" t="s">
        <v>586</v>
      </c>
      <c r="I305" s="50">
        <v>6</v>
      </c>
      <c r="J305" s="50"/>
      <c r="K305" s="50"/>
      <c r="L305" s="50" t="s">
        <v>565</v>
      </c>
      <c r="M305" s="50" t="s">
        <v>554</v>
      </c>
      <c r="N305" s="50">
        <v>0.44</v>
      </c>
      <c r="O305" s="50">
        <v>2.4</v>
      </c>
      <c r="P305" s="50" t="s">
        <v>473</v>
      </c>
      <c r="Q305" s="51" t="s">
        <v>817</v>
      </c>
      <c r="R305" s="51" t="s">
        <v>470</v>
      </c>
    </row>
    <row r="306" spans="2:18" ht="20.100000000000001" customHeight="1">
      <c r="B306" s="49" t="str">
        <f t="shared" si="13"/>
        <v/>
      </c>
      <c r="C306" s="49" t="str">
        <f t="shared" si="14"/>
        <v/>
      </c>
      <c r="D306" s="49" t="str">
        <f t="shared" si="15"/>
        <v/>
      </c>
      <c r="E306" s="50" t="s">
        <v>462</v>
      </c>
      <c r="F306" s="50" t="s">
        <v>476</v>
      </c>
      <c r="G306" s="50" t="s">
        <v>585</v>
      </c>
      <c r="H306" s="50" t="s">
        <v>639</v>
      </c>
      <c r="I306" s="50">
        <v>6</v>
      </c>
      <c r="J306" s="50"/>
      <c r="K306" s="50"/>
      <c r="L306" s="50" t="s">
        <v>505</v>
      </c>
      <c r="M306" s="50" t="s">
        <v>554</v>
      </c>
      <c r="N306" s="50">
        <v>0.44</v>
      </c>
      <c r="O306" s="50">
        <v>2.4</v>
      </c>
      <c r="P306" s="50" t="s">
        <v>473</v>
      </c>
      <c r="Q306" s="51" t="s">
        <v>818</v>
      </c>
      <c r="R306" s="51" t="s">
        <v>470</v>
      </c>
    </row>
    <row r="307" spans="2:18" ht="20.100000000000001" customHeight="1">
      <c r="B307" s="49" t="str">
        <f t="shared" si="13"/>
        <v/>
      </c>
      <c r="C307" s="49" t="str">
        <f t="shared" si="14"/>
        <v/>
      </c>
      <c r="D307" s="49" t="str">
        <f t="shared" si="15"/>
        <v/>
      </c>
      <c r="E307" s="50" t="s">
        <v>462</v>
      </c>
      <c r="F307" s="50" t="s">
        <v>476</v>
      </c>
      <c r="G307" s="50" t="s">
        <v>588</v>
      </c>
      <c r="H307" s="50" t="s">
        <v>589</v>
      </c>
      <c r="I307" s="50">
        <v>6</v>
      </c>
      <c r="J307" s="50"/>
      <c r="K307" s="50"/>
      <c r="L307" s="50" t="s">
        <v>565</v>
      </c>
      <c r="M307" s="50" t="s">
        <v>554</v>
      </c>
      <c r="N307" s="50">
        <v>0.44</v>
      </c>
      <c r="O307" s="50">
        <v>2.4</v>
      </c>
      <c r="P307" s="50" t="s">
        <v>473</v>
      </c>
      <c r="Q307" s="51" t="s">
        <v>819</v>
      </c>
      <c r="R307" s="51" t="s">
        <v>470</v>
      </c>
    </row>
    <row r="308" spans="2:18" ht="20.100000000000001" customHeight="1">
      <c r="B308" s="49" t="str">
        <f t="shared" si="13"/>
        <v/>
      </c>
      <c r="C308" s="49" t="str">
        <f t="shared" si="14"/>
        <v/>
      </c>
      <c r="D308" s="49" t="str">
        <f t="shared" si="15"/>
        <v/>
      </c>
      <c r="E308" s="50" t="s">
        <v>462</v>
      </c>
      <c r="F308" s="50" t="s">
        <v>476</v>
      </c>
      <c r="G308" s="50" t="s">
        <v>588</v>
      </c>
      <c r="H308" s="50" t="s">
        <v>642</v>
      </c>
      <c r="I308" s="50">
        <v>6</v>
      </c>
      <c r="J308" s="50"/>
      <c r="K308" s="50"/>
      <c r="L308" s="50" t="s">
        <v>505</v>
      </c>
      <c r="M308" s="50" t="s">
        <v>554</v>
      </c>
      <c r="N308" s="50">
        <v>0.44</v>
      </c>
      <c r="O308" s="50">
        <v>2.4</v>
      </c>
      <c r="P308" s="50" t="s">
        <v>473</v>
      </c>
      <c r="Q308" s="51" t="s">
        <v>820</v>
      </c>
      <c r="R308" s="51" t="s">
        <v>470</v>
      </c>
    </row>
    <row r="309" spans="2:18" ht="20.100000000000001" customHeight="1">
      <c r="B309" s="49" t="str">
        <f t="shared" si="13"/>
        <v/>
      </c>
      <c r="C309" s="49" t="str">
        <f t="shared" si="14"/>
        <v/>
      </c>
      <c r="D309" s="49" t="str">
        <f t="shared" si="15"/>
        <v/>
      </c>
      <c r="E309" s="50" t="s">
        <v>462</v>
      </c>
      <c r="F309" s="50" t="s">
        <v>476</v>
      </c>
      <c r="G309" s="50" t="s">
        <v>591</v>
      </c>
      <c r="H309" s="50" t="s">
        <v>592</v>
      </c>
      <c r="I309" s="50">
        <v>6</v>
      </c>
      <c r="J309" s="50"/>
      <c r="K309" s="50"/>
      <c r="L309" s="50" t="s">
        <v>565</v>
      </c>
      <c r="M309" s="50" t="s">
        <v>554</v>
      </c>
      <c r="N309" s="50">
        <v>0.42</v>
      </c>
      <c r="O309" s="50">
        <v>2.4</v>
      </c>
      <c r="P309" s="50" t="s">
        <v>473</v>
      </c>
      <c r="Q309" s="51" t="s">
        <v>821</v>
      </c>
      <c r="R309" s="51" t="s">
        <v>470</v>
      </c>
    </row>
    <row r="310" spans="2:18" ht="20.100000000000001" customHeight="1">
      <c r="B310" s="49" t="str">
        <f t="shared" si="13"/>
        <v/>
      </c>
      <c r="C310" s="49" t="str">
        <f t="shared" si="14"/>
        <v/>
      </c>
      <c r="D310" s="49" t="str">
        <f t="shared" si="15"/>
        <v/>
      </c>
      <c r="E310" s="50" t="s">
        <v>462</v>
      </c>
      <c r="F310" s="50" t="s">
        <v>476</v>
      </c>
      <c r="G310" s="50" t="s">
        <v>594</v>
      </c>
      <c r="H310" s="50" t="s">
        <v>595</v>
      </c>
      <c r="I310" s="50">
        <v>6</v>
      </c>
      <c r="J310" s="50"/>
      <c r="K310" s="50"/>
      <c r="L310" s="50" t="s">
        <v>565</v>
      </c>
      <c r="M310" s="50" t="s">
        <v>554</v>
      </c>
      <c r="N310" s="50">
        <v>0.42</v>
      </c>
      <c r="O310" s="50">
        <v>2.4</v>
      </c>
      <c r="P310" s="50" t="s">
        <v>473</v>
      </c>
      <c r="Q310" s="51" t="s">
        <v>822</v>
      </c>
      <c r="R310" s="51" t="s">
        <v>470</v>
      </c>
    </row>
    <row r="311" spans="2:18" ht="20.100000000000001" customHeight="1">
      <c r="B311" s="49" t="str">
        <f t="shared" si="13"/>
        <v/>
      </c>
      <c r="C311" s="49" t="str">
        <f t="shared" si="14"/>
        <v/>
      </c>
      <c r="D311" s="49" t="str">
        <f t="shared" si="15"/>
        <v/>
      </c>
      <c r="E311" s="50" t="s">
        <v>462</v>
      </c>
      <c r="F311" s="50" t="s">
        <v>480</v>
      </c>
      <c r="G311" s="50" t="s">
        <v>585</v>
      </c>
      <c r="H311" s="50" t="s">
        <v>565</v>
      </c>
      <c r="I311" s="50">
        <v>6</v>
      </c>
      <c r="J311" s="50"/>
      <c r="K311" s="50"/>
      <c r="L311" s="50" t="s">
        <v>586</v>
      </c>
      <c r="M311" s="50" t="s">
        <v>554</v>
      </c>
      <c r="N311" s="50">
        <v>0.39</v>
      </c>
      <c r="O311" s="50">
        <v>2.4</v>
      </c>
      <c r="P311" s="50" t="s">
        <v>473</v>
      </c>
      <c r="Q311" s="51" t="s">
        <v>823</v>
      </c>
      <c r="R311" s="51" t="s">
        <v>470</v>
      </c>
    </row>
    <row r="312" spans="2:18" ht="20.100000000000001" customHeight="1">
      <c r="B312" s="49" t="str">
        <f t="shared" si="13"/>
        <v/>
      </c>
      <c r="C312" s="49" t="str">
        <f t="shared" si="14"/>
        <v/>
      </c>
      <c r="D312" s="49" t="str">
        <f t="shared" si="15"/>
        <v/>
      </c>
      <c r="E312" s="50" t="s">
        <v>462</v>
      </c>
      <c r="F312" s="50" t="s">
        <v>480</v>
      </c>
      <c r="G312" s="50" t="s">
        <v>585</v>
      </c>
      <c r="H312" s="50" t="s">
        <v>505</v>
      </c>
      <c r="I312" s="50">
        <v>6</v>
      </c>
      <c r="J312" s="50"/>
      <c r="K312" s="50"/>
      <c r="L312" s="50" t="s">
        <v>639</v>
      </c>
      <c r="M312" s="50" t="s">
        <v>554</v>
      </c>
      <c r="N312" s="50">
        <v>0.39</v>
      </c>
      <c r="O312" s="50">
        <v>2.4</v>
      </c>
      <c r="P312" s="50" t="s">
        <v>473</v>
      </c>
      <c r="Q312" s="51" t="s">
        <v>824</v>
      </c>
      <c r="R312" s="51" t="s">
        <v>470</v>
      </c>
    </row>
    <row r="313" spans="2:18" ht="20.100000000000001" customHeight="1">
      <c r="B313" s="49" t="str">
        <f t="shared" si="13"/>
        <v/>
      </c>
      <c r="C313" s="49" t="str">
        <f t="shared" si="14"/>
        <v/>
      </c>
      <c r="D313" s="49" t="str">
        <f t="shared" si="15"/>
        <v/>
      </c>
      <c r="E313" s="50" t="s">
        <v>462</v>
      </c>
      <c r="F313" s="50" t="s">
        <v>480</v>
      </c>
      <c r="G313" s="50" t="s">
        <v>588</v>
      </c>
      <c r="H313" s="50" t="s">
        <v>565</v>
      </c>
      <c r="I313" s="50">
        <v>6</v>
      </c>
      <c r="J313" s="50"/>
      <c r="K313" s="50"/>
      <c r="L313" s="50" t="s">
        <v>589</v>
      </c>
      <c r="M313" s="50" t="s">
        <v>554</v>
      </c>
      <c r="N313" s="50">
        <v>0.39</v>
      </c>
      <c r="O313" s="50">
        <v>2.4</v>
      </c>
      <c r="P313" s="50" t="s">
        <v>473</v>
      </c>
      <c r="Q313" s="51" t="s">
        <v>825</v>
      </c>
      <c r="R313" s="51" t="s">
        <v>470</v>
      </c>
    </row>
    <row r="314" spans="2:18" ht="20.100000000000001" customHeight="1">
      <c r="B314" s="49" t="str">
        <f t="shared" si="13"/>
        <v/>
      </c>
      <c r="C314" s="49" t="str">
        <f t="shared" si="14"/>
        <v/>
      </c>
      <c r="D314" s="49" t="str">
        <f t="shared" si="15"/>
        <v/>
      </c>
      <c r="E314" s="50" t="s">
        <v>462</v>
      </c>
      <c r="F314" s="50" t="s">
        <v>480</v>
      </c>
      <c r="G314" s="50" t="s">
        <v>588</v>
      </c>
      <c r="H314" s="50" t="s">
        <v>505</v>
      </c>
      <c r="I314" s="50">
        <v>6</v>
      </c>
      <c r="J314" s="50"/>
      <c r="K314" s="50"/>
      <c r="L314" s="50" t="s">
        <v>642</v>
      </c>
      <c r="M314" s="50" t="s">
        <v>554</v>
      </c>
      <c r="N314" s="50">
        <v>0.39</v>
      </c>
      <c r="O314" s="50">
        <v>2.4</v>
      </c>
      <c r="P314" s="50" t="s">
        <v>473</v>
      </c>
      <c r="Q314" s="51" t="s">
        <v>826</v>
      </c>
      <c r="R314" s="51" t="s">
        <v>470</v>
      </c>
    </row>
    <row r="315" spans="2:18" ht="20.100000000000001" customHeight="1">
      <c r="B315" s="49" t="str">
        <f t="shared" si="13"/>
        <v/>
      </c>
      <c r="C315" s="49" t="str">
        <f t="shared" si="14"/>
        <v/>
      </c>
      <c r="D315" s="49" t="str">
        <f t="shared" si="15"/>
        <v/>
      </c>
      <c r="E315" s="50" t="s">
        <v>462</v>
      </c>
      <c r="F315" s="50" t="s">
        <v>480</v>
      </c>
      <c r="G315" s="50" t="s">
        <v>591</v>
      </c>
      <c r="H315" s="50" t="s">
        <v>565</v>
      </c>
      <c r="I315" s="50">
        <v>6</v>
      </c>
      <c r="J315" s="50"/>
      <c r="K315" s="50"/>
      <c r="L315" s="50" t="s">
        <v>592</v>
      </c>
      <c r="M315" s="50" t="s">
        <v>554</v>
      </c>
      <c r="N315" s="50">
        <v>0.38</v>
      </c>
      <c r="O315" s="50">
        <v>2.4</v>
      </c>
      <c r="P315" s="50" t="s">
        <v>473</v>
      </c>
      <c r="Q315" s="51" t="s">
        <v>827</v>
      </c>
      <c r="R315" s="51" t="s">
        <v>470</v>
      </c>
    </row>
    <row r="316" spans="2:18" ht="20.100000000000001" customHeight="1">
      <c r="B316" s="49" t="str">
        <f t="shared" si="13"/>
        <v/>
      </c>
      <c r="C316" s="49" t="str">
        <f t="shared" si="14"/>
        <v/>
      </c>
      <c r="D316" s="49" t="str">
        <f t="shared" si="15"/>
        <v/>
      </c>
      <c r="E316" s="50" t="s">
        <v>462</v>
      </c>
      <c r="F316" s="50" t="s">
        <v>480</v>
      </c>
      <c r="G316" s="50" t="s">
        <v>594</v>
      </c>
      <c r="H316" s="50" t="s">
        <v>565</v>
      </c>
      <c r="I316" s="50">
        <v>6</v>
      </c>
      <c r="J316" s="50"/>
      <c r="K316" s="50"/>
      <c r="L316" s="50" t="s">
        <v>595</v>
      </c>
      <c r="M316" s="50" t="s">
        <v>554</v>
      </c>
      <c r="N316" s="50">
        <v>0.38</v>
      </c>
      <c r="O316" s="50">
        <v>2.4</v>
      </c>
      <c r="P316" s="50" t="s">
        <v>473</v>
      </c>
      <c r="Q316" s="51" t="s">
        <v>828</v>
      </c>
      <c r="R316" s="51" t="s">
        <v>470</v>
      </c>
    </row>
    <row r="317" spans="2:18" ht="20.100000000000001" customHeight="1">
      <c r="B317" s="49" t="str">
        <f t="shared" si="13"/>
        <v/>
      </c>
      <c r="C317" s="49" t="str">
        <f t="shared" si="14"/>
        <v/>
      </c>
      <c r="D317" s="49" t="str">
        <f t="shared" si="15"/>
        <v/>
      </c>
      <c r="E317" s="50" t="s">
        <v>462</v>
      </c>
      <c r="F317" s="50" t="s">
        <v>486</v>
      </c>
      <c r="G317" s="50" t="s">
        <v>585</v>
      </c>
      <c r="H317" s="50" t="s">
        <v>639</v>
      </c>
      <c r="I317" s="50">
        <v>6</v>
      </c>
      <c r="J317" s="50"/>
      <c r="K317" s="50"/>
      <c r="L317" s="50" t="s">
        <v>545</v>
      </c>
      <c r="M317" s="50" t="s">
        <v>554</v>
      </c>
      <c r="N317" s="50">
        <v>0.4</v>
      </c>
      <c r="O317" s="50">
        <v>2.4</v>
      </c>
      <c r="P317" s="50" t="s">
        <v>473</v>
      </c>
      <c r="Q317" s="51" t="s">
        <v>829</v>
      </c>
      <c r="R317" s="51" t="s">
        <v>470</v>
      </c>
    </row>
    <row r="318" spans="2:18" ht="20.100000000000001" customHeight="1">
      <c r="B318" s="49" t="str">
        <f t="shared" si="13"/>
        <v/>
      </c>
      <c r="C318" s="49" t="str">
        <f t="shared" si="14"/>
        <v/>
      </c>
      <c r="D318" s="49" t="str">
        <f t="shared" si="15"/>
        <v/>
      </c>
      <c r="E318" s="50" t="s">
        <v>462</v>
      </c>
      <c r="F318" s="50" t="s">
        <v>486</v>
      </c>
      <c r="G318" s="50" t="s">
        <v>588</v>
      </c>
      <c r="H318" s="50" t="s">
        <v>642</v>
      </c>
      <c r="I318" s="50">
        <v>6</v>
      </c>
      <c r="J318" s="50"/>
      <c r="K318" s="50"/>
      <c r="L318" s="50" t="s">
        <v>545</v>
      </c>
      <c r="M318" s="50" t="s">
        <v>554</v>
      </c>
      <c r="N318" s="50">
        <v>0.4</v>
      </c>
      <c r="O318" s="50">
        <v>2.4</v>
      </c>
      <c r="P318" s="50" t="s">
        <v>473</v>
      </c>
      <c r="Q318" s="51" t="s">
        <v>830</v>
      </c>
      <c r="R318" s="51" t="s">
        <v>470</v>
      </c>
    </row>
    <row r="319" spans="2:18" ht="20.100000000000001" customHeight="1">
      <c r="B319" s="49" t="str">
        <f t="shared" si="13"/>
        <v/>
      </c>
      <c r="C319" s="49" t="str">
        <f t="shared" si="14"/>
        <v/>
      </c>
      <c r="D319" s="49" t="str">
        <f t="shared" si="15"/>
        <v/>
      </c>
      <c r="E319" s="50" t="s">
        <v>462</v>
      </c>
      <c r="F319" s="50" t="s">
        <v>486</v>
      </c>
      <c r="G319" s="50" t="s">
        <v>585</v>
      </c>
      <c r="H319" s="50" t="s">
        <v>545</v>
      </c>
      <c r="I319" s="50">
        <v>6</v>
      </c>
      <c r="J319" s="50"/>
      <c r="K319" s="50"/>
      <c r="L319" s="50" t="s">
        <v>639</v>
      </c>
      <c r="M319" s="50" t="s">
        <v>554</v>
      </c>
      <c r="N319" s="50">
        <v>0.37</v>
      </c>
      <c r="O319" s="50">
        <v>2.4</v>
      </c>
      <c r="P319" s="50" t="s">
        <v>473</v>
      </c>
      <c r="Q319" s="51" t="s">
        <v>831</v>
      </c>
      <c r="R319" s="51" t="s">
        <v>470</v>
      </c>
    </row>
    <row r="320" spans="2:18" ht="20.100000000000001" customHeight="1">
      <c r="B320" s="49" t="str">
        <f t="shared" si="13"/>
        <v/>
      </c>
      <c r="C320" s="49" t="str">
        <f t="shared" si="14"/>
        <v/>
      </c>
      <c r="D320" s="49" t="str">
        <f t="shared" si="15"/>
        <v/>
      </c>
      <c r="E320" s="50" t="s">
        <v>462</v>
      </c>
      <c r="F320" s="50" t="s">
        <v>486</v>
      </c>
      <c r="G320" s="50" t="s">
        <v>588</v>
      </c>
      <c r="H320" s="50" t="s">
        <v>545</v>
      </c>
      <c r="I320" s="50">
        <v>6</v>
      </c>
      <c r="J320" s="50"/>
      <c r="K320" s="50"/>
      <c r="L320" s="50" t="s">
        <v>642</v>
      </c>
      <c r="M320" s="50" t="s">
        <v>554</v>
      </c>
      <c r="N320" s="50">
        <v>0.37</v>
      </c>
      <c r="O320" s="50">
        <v>2.4</v>
      </c>
      <c r="P320" s="50" t="s">
        <v>473</v>
      </c>
      <c r="Q320" s="51" t="s">
        <v>832</v>
      </c>
      <c r="R320" s="51" t="s">
        <v>470</v>
      </c>
    </row>
    <row r="321" spans="2:18" ht="20.100000000000001" customHeight="1">
      <c r="B321" s="49" t="str">
        <f t="shared" si="13"/>
        <v/>
      </c>
      <c r="C321" s="49" t="str">
        <f t="shared" si="14"/>
        <v/>
      </c>
      <c r="D321" s="49" t="str">
        <f t="shared" si="15"/>
        <v/>
      </c>
      <c r="E321" s="50" t="s">
        <v>462</v>
      </c>
      <c r="F321" s="50" t="s">
        <v>463</v>
      </c>
      <c r="G321" s="50" t="s">
        <v>585</v>
      </c>
      <c r="H321" s="50" t="s">
        <v>586</v>
      </c>
      <c r="I321" s="50">
        <v>6</v>
      </c>
      <c r="J321" s="50"/>
      <c r="K321" s="50"/>
      <c r="L321" s="50" t="s">
        <v>558</v>
      </c>
      <c r="M321" s="50" t="s">
        <v>554</v>
      </c>
      <c r="N321" s="50">
        <v>0.55000000000000004</v>
      </c>
      <c r="O321" s="50">
        <v>2.5</v>
      </c>
      <c r="P321" s="50" t="s">
        <v>473</v>
      </c>
      <c r="Q321" s="51" t="s">
        <v>833</v>
      </c>
      <c r="R321" s="51" t="s">
        <v>470</v>
      </c>
    </row>
    <row r="322" spans="2:18" ht="20.100000000000001" customHeight="1">
      <c r="B322" s="49" t="str">
        <f t="shared" si="13"/>
        <v/>
      </c>
      <c r="C322" s="49" t="str">
        <f t="shared" si="14"/>
        <v/>
      </c>
      <c r="D322" s="49" t="str">
        <f t="shared" si="15"/>
        <v/>
      </c>
      <c r="E322" s="50" t="s">
        <v>462</v>
      </c>
      <c r="F322" s="50" t="s">
        <v>463</v>
      </c>
      <c r="G322" s="50" t="s">
        <v>591</v>
      </c>
      <c r="H322" s="50" t="s">
        <v>592</v>
      </c>
      <c r="I322" s="50">
        <v>6</v>
      </c>
      <c r="J322" s="50"/>
      <c r="K322" s="50"/>
      <c r="L322" s="50" t="s">
        <v>558</v>
      </c>
      <c r="M322" s="50" t="s">
        <v>554</v>
      </c>
      <c r="N322" s="50">
        <v>0.52</v>
      </c>
      <c r="O322" s="50">
        <v>2.5</v>
      </c>
      <c r="P322" s="50" t="s">
        <v>473</v>
      </c>
      <c r="Q322" s="51" t="s">
        <v>834</v>
      </c>
      <c r="R322" s="51" t="s">
        <v>470</v>
      </c>
    </row>
    <row r="323" spans="2:18" ht="20.100000000000001" customHeight="1">
      <c r="B323" s="49" t="str">
        <f t="shared" si="13"/>
        <v/>
      </c>
      <c r="C323" s="49" t="str">
        <f t="shared" si="14"/>
        <v/>
      </c>
      <c r="D323" s="49" t="str">
        <f t="shared" si="15"/>
        <v/>
      </c>
      <c r="E323" s="50" t="s">
        <v>462</v>
      </c>
      <c r="F323" s="50" t="s">
        <v>463</v>
      </c>
      <c r="G323" s="50" t="s">
        <v>594</v>
      </c>
      <c r="H323" s="50" t="s">
        <v>595</v>
      </c>
      <c r="I323" s="50">
        <v>6</v>
      </c>
      <c r="J323" s="50"/>
      <c r="K323" s="50"/>
      <c r="L323" s="50" t="s">
        <v>558</v>
      </c>
      <c r="M323" s="50" t="s">
        <v>554</v>
      </c>
      <c r="N323" s="50">
        <v>0.52</v>
      </c>
      <c r="O323" s="50">
        <v>2.5</v>
      </c>
      <c r="P323" s="50" t="s">
        <v>473</v>
      </c>
      <c r="Q323" s="51" t="s">
        <v>835</v>
      </c>
      <c r="R323" s="51" t="s">
        <v>470</v>
      </c>
    </row>
    <row r="324" spans="2:18" ht="20.100000000000001" customHeight="1">
      <c r="B324" s="49" t="str">
        <f t="shared" si="13"/>
        <v/>
      </c>
      <c r="C324" s="49" t="str">
        <f t="shared" si="14"/>
        <v/>
      </c>
      <c r="D324" s="49" t="str">
        <f t="shared" si="15"/>
        <v/>
      </c>
      <c r="E324" s="50" t="s">
        <v>462</v>
      </c>
      <c r="F324" s="50" t="s">
        <v>463</v>
      </c>
      <c r="G324" s="50" t="s">
        <v>585</v>
      </c>
      <c r="H324" s="50" t="s">
        <v>558</v>
      </c>
      <c r="I324" s="50">
        <v>6</v>
      </c>
      <c r="J324" s="50"/>
      <c r="K324" s="50"/>
      <c r="L324" s="50" t="s">
        <v>586</v>
      </c>
      <c r="M324" s="50" t="s">
        <v>554</v>
      </c>
      <c r="N324" s="50">
        <v>0.53</v>
      </c>
      <c r="O324" s="50">
        <v>2.5</v>
      </c>
      <c r="P324" s="50" t="s">
        <v>473</v>
      </c>
      <c r="Q324" s="51" t="s">
        <v>836</v>
      </c>
      <c r="R324" s="51" t="s">
        <v>470</v>
      </c>
    </row>
    <row r="325" spans="2:18" ht="20.100000000000001" customHeight="1">
      <c r="B325" s="49" t="str">
        <f t="shared" si="13"/>
        <v/>
      </c>
      <c r="C325" s="49" t="str">
        <f t="shared" si="14"/>
        <v/>
      </c>
      <c r="D325" s="49" t="str">
        <f t="shared" si="15"/>
        <v/>
      </c>
      <c r="E325" s="50" t="s">
        <v>462</v>
      </c>
      <c r="F325" s="50" t="s">
        <v>463</v>
      </c>
      <c r="G325" s="50" t="s">
        <v>591</v>
      </c>
      <c r="H325" s="50" t="s">
        <v>558</v>
      </c>
      <c r="I325" s="50">
        <v>6</v>
      </c>
      <c r="J325" s="50"/>
      <c r="K325" s="50"/>
      <c r="L325" s="50" t="s">
        <v>592</v>
      </c>
      <c r="M325" s="50" t="s">
        <v>554</v>
      </c>
      <c r="N325" s="50">
        <v>0.52</v>
      </c>
      <c r="O325" s="50">
        <v>2.5</v>
      </c>
      <c r="P325" s="50" t="s">
        <v>473</v>
      </c>
      <c r="Q325" s="51" t="s">
        <v>837</v>
      </c>
      <c r="R325" s="51" t="s">
        <v>470</v>
      </c>
    </row>
    <row r="326" spans="2:18" ht="20.100000000000001" customHeight="1">
      <c r="B326" s="49" t="str">
        <f t="shared" si="13"/>
        <v/>
      </c>
      <c r="C326" s="49" t="str">
        <f t="shared" si="14"/>
        <v/>
      </c>
      <c r="D326" s="49" t="str">
        <f t="shared" si="15"/>
        <v/>
      </c>
      <c r="E326" s="50" t="s">
        <v>462</v>
      </c>
      <c r="F326" s="50" t="s">
        <v>463</v>
      </c>
      <c r="G326" s="50" t="s">
        <v>594</v>
      </c>
      <c r="H326" s="50" t="s">
        <v>558</v>
      </c>
      <c r="I326" s="50">
        <v>6</v>
      </c>
      <c r="J326" s="50"/>
      <c r="K326" s="50"/>
      <c r="L326" s="50" t="s">
        <v>595</v>
      </c>
      <c r="M326" s="50" t="s">
        <v>554</v>
      </c>
      <c r="N326" s="50">
        <v>0.52</v>
      </c>
      <c r="O326" s="50">
        <v>2.5</v>
      </c>
      <c r="P326" s="50" t="s">
        <v>473</v>
      </c>
      <c r="Q326" s="51" t="s">
        <v>838</v>
      </c>
      <c r="R326" s="51" t="s">
        <v>470</v>
      </c>
    </row>
    <row r="327" spans="2:18" ht="20.100000000000001" customHeight="1">
      <c r="B327" s="49" t="str">
        <f t="shared" si="13"/>
        <v/>
      </c>
      <c r="C327" s="49" t="str">
        <f t="shared" si="14"/>
        <v/>
      </c>
      <c r="D327" s="49" t="str">
        <f t="shared" si="15"/>
        <v/>
      </c>
      <c r="E327" s="50" t="s">
        <v>462</v>
      </c>
      <c r="F327" s="50" t="s">
        <v>476</v>
      </c>
      <c r="G327" s="50" t="s">
        <v>585</v>
      </c>
      <c r="H327" s="50" t="s">
        <v>639</v>
      </c>
      <c r="I327" s="50">
        <v>5</v>
      </c>
      <c r="J327" s="50"/>
      <c r="K327" s="50"/>
      <c r="L327" s="50" t="s">
        <v>565</v>
      </c>
      <c r="M327" s="50" t="s">
        <v>554</v>
      </c>
      <c r="N327" s="50">
        <v>0.44</v>
      </c>
      <c r="O327" s="50">
        <v>2.6</v>
      </c>
      <c r="P327" s="50" t="s">
        <v>473</v>
      </c>
      <c r="Q327" s="51" t="s">
        <v>839</v>
      </c>
      <c r="R327" s="51" t="s">
        <v>470</v>
      </c>
    </row>
    <row r="328" spans="2:18" ht="20.100000000000001" customHeight="1">
      <c r="B328" s="49" t="str">
        <f t="shared" si="13"/>
        <v/>
      </c>
      <c r="C328" s="49" t="str">
        <f t="shared" si="14"/>
        <v/>
      </c>
      <c r="D328" s="49" t="str">
        <f t="shared" si="15"/>
        <v/>
      </c>
      <c r="E328" s="50" t="s">
        <v>462</v>
      </c>
      <c r="F328" s="50" t="s">
        <v>476</v>
      </c>
      <c r="G328" s="50" t="s">
        <v>588</v>
      </c>
      <c r="H328" s="50" t="s">
        <v>642</v>
      </c>
      <c r="I328" s="50">
        <v>5</v>
      </c>
      <c r="J328" s="50"/>
      <c r="K328" s="50"/>
      <c r="L328" s="50" t="s">
        <v>565</v>
      </c>
      <c r="M328" s="50" t="s">
        <v>554</v>
      </c>
      <c r="N328" s="50">
        <v>0.44</v>
      </c>
      <c r="O328" s="50">
        <v>2.6</v>
      </c>
      <c r="P328" s="50" t="s">
        <v>473</v>
      </c>
      <c r="Q328" s="51" t="s">
        <v>840</v>
      </c>
      <c r="R328" s="51" t="s">
        <v>470</v>
      </c>
    </row>
    <row r="329" spans="2:18" ht="20.100000000000001" customHeight="1">
      <c r="B329" s="49" t="str">
        <f t="shared" si="13"/>
        <v/>
      </c>
      <c r="C329" s="49" t="str">
        <f t="shared" si="14"/>
        <v/>
      </c>
      <c r="D329" s="49" t="str">
        <f t="shared" si="15"/>
        <v/>
      </c>
      <c r="E329" s="50" t="s">
        <v>462</v>
      </c>
      <c r="F329" s="50" t="s">
        <v>480</v>
      </c>
      <c r="G329" s="50" t="s">
        <v>585</v>
      </c>
      <c r="H329" s="50" t="s">
        <v>565</v>
      </c>
      <c r="I329" s="50">
        <v>5</v>
      </c>
      <c r="J329" s="50"/>
      <c r="K329" s="50"/>
      <c r="L329" s="50" t="s">
        <v>639</v>
      </c>
      <c r="M329" s="50" t="s">
        <v>554</v>
      </c>
      <c r="N329" s="50">
        <v>0.39</v>
      </c>
      <c r="O329" s="50">
        <v>2.6</v>
      </c>
      <c r="P329" s="50" t="s">
        <v>473</v>
      </c>
      <c r="Q329" s="51" t="s">
        <v>841</v>
      </c>
      <c r="R329" s="51" t="s">
        <v>470</v>
      </c>
    </row>
    <row r="330" spans="2:18" ht="20.100000000000001" customHeight="1">
      <c r="B330" s="49" t="str">
        <f t="shared" si="13"/>
        <v/>
      </c>
      <c r="C330" s="49" t="str">
        <f t="shared" si="14"/>
        <v/>
      </c>
      <c r="D330" s="49" t="str">
        <f t="shared" si="15"/>
        <v/>
      </c>
      <c r="E330" s="50" t="s">
        <v>462</v>
      </c>
      <c r="F330" s="50" t="s">
        <v>480</v>
      </c>
      <c r="G330" s="50" t="s">
        <v>588</v>
      </c>
      <c r="H330" s="50" t="s">
        <v>565</v>
      </c>
      <c r="I330" s="50">
        <v>5</v>
      </c>
      <c r="J330" s="50"/>
      <c r="K330" s="50"/>
      <c r="L330" s="50" t="s">
        <v>642</v>
      </c>
      <c r="M330" s="50" t="s">
        <v>554</v>
      </c>
      <c r="N330" s="50">
        <v>0.39</v>
      </c>
      <c r="O330" s="50">
        <v>2.6</v>
      </c>
      <c r="P330" s="50" t="s">
        <v>473</v>
      </c>
      <c r="Q330" s="51" t="s">
        <v>842</v>
      </c>
      <c r="R330" s="51" t="s">
        <v>470</v>
      </c>
    </row>
    <row r="331" spans="2:18" ht="20.100000000000001" customHeight="1">
      <c r="B331" s="49" t="str">
        <f t="shared" si="13"/>
        <v/>
      </c>
      <c r="C331" s="49" t="str">
        <f t="shared" si="14"/>
        <v/>
      </c>
      <c r="D331" s="49" t="str">
        <f t="shared" si="15"/>
        <v/>
      </c>
      <c r="E331" s="50" t="s">
        <v>462</v>
      </c>
      <c r="F331" s="50" t="s">
        <v>463</v>
      </c>
      <c r="G331" s="50" t="s">
        <v>585</v>
      </c>
      <c r="H331" s="50" t="s">
        <v>639</v>
      </c>
      <c r="I331" s="50">
        <v>5</v>
      </c>
      <c r="J331" s="50"/>
      <c r="K331" s="50"/>
      <c r="L331" s="50" t="s">
        <v>558</v>
      </c>
      <c r="M331" s="50" t="s">
        <v>554</v>
      </c>
      <c r="N331" s="50">
        <v>0.55000000000000004</v>
      </c>
      <c r="O331" s="50">
        <v>2.7</v>
      </c>
      <c r="P331" s="50" t="s">
        <v>473</v>
      </c>
      <c r="Q331" s="51" t="s">
        <v>843</v>
      </c>
      <c r="R331" s="51" t="s">
        <v>470</v>
      </c>
    </row>
    <row r="332" spans="2:18" ht="20.100000000000001" customHeight="1">
      <c r="B332" s="49" t="str">
        <f t="shared" si="13"/>
        <v/>
      </c>
      <c r="C332" s="49" t="str">
        <f t="shared" si="14"/>
        <v/>
      </c>
      <c r="D332" s="49" t="str">
        <f t="shared" si="15"/>
        <v/>
      </c>
      <c r="E332" s="50" t="s">
        <v>462</v>
      </c>
      <c r="F332" s="50" t="s">
        <v>463</v>
      </c>
      <c r="G332" s="50" t="s">
        <v>588</v>
      </c>
      <c r="H332" s="50" t="s">
        <v>642</v>
      </c>
      <c r="I332" s="50">
        <v>5</v>
      </c>
      <c r="J332" s="50"/>
      <c r="K332" s="50"/>
      <c r="L332" s="50" t="s">
        <v>558</v>
      </c>
      <c r="M332" s="50" t="s">
        <v>554</v>
      </c>
      <c r="N332" s="50">
        <v>0.55000000000000004</v>
      </c>
      <c r="O332" s="50">
        <v>2.7</v>
      </c>
      <c r="P332" s="50" t="s">
        <v>473</v>
      </c>
      <c r="Q332" s="51" t="s">
        <v>844</v>
      </c>
      <c r="R332" s="51" t="s">
        <v>470</v>
      </c>
    </row>
    <row r="333" spans="2:18" ht="20.100000000000001" customHeight="1">
      <c r="B333" s="49" t="str">
        <f t="shared" si="13"/>
        <v/>
      </c>
      <c r="C333" s="49" t="str">
        <f t="shared" si="14"/>
        <v/>
      </c>
      <c r="D333" s="49" t="str">
        <f t="shared" si="15"/>
        <v/>
      </c>
      <c r="E333" s="50" t="s">
        <v>462</v>
      </c>
      <c r="F333" s="50" t="s">
        <v>463</v>
      </c>
      <c r="G333" s="50" t="s">
        <v>585</v>
      </c>
      <c r="H333" s="50" t="s">
        <v>558</v>
      </c>
      <c r="I333" s="50">
        <v>5</v>
      </c>
      <c r="J333" s="50"/>
      <c r="K333" s="50"/>
      <c r="L333" s="50" t="s">
        <v>639</v>
      </c>
      <c r="M333" s="50" t="s">
        <v>554</v>
      </c>
      <c r="N333" s="50">
        <v>0.53</v>
      </c>
      <c r="O333" s="50">
        <v>2.7</v>
      </c>
      <c r="P333" s="50" t="s">
        <v>473</v>
      </c>
      <c r="Q333" s="51" t="s">
        <v>845</v>
      </c>
      <c r="R333" s="51" t="s">
        <v>470</v>
      </c>
    </row>
    <row r="334" spans="2:18" ht="20.100000000000001" customHeight="1">
      <c r="B334" s="49" t="str">
        <f t="shared" si="13"/>
        <v/>
      </c>
      <c r="C334" s="49" t="str">
        <f t="shared" si="14"/>
        <v/>
      </c>
      <c r="D334" s="49" t="str">
        <f t="shared" si="15"/>
        <v/>
      </c>
      <c r="E334" s="50" t="s">
        <v>462</v>
      </c>
      <c r="F334" s="50" t="s">
        <v>463</v>
      </c>
      <c r="G334" s="50" t="s">
        <v>588</v>
      </c>
      <c r="H334" s="50" t="s">
        <v>558</v>
      </c>
      <c r="I334" s="50">
        <v>5</v>
      </c>
      <c r="J334" s="50"/>
      <c r="K334" s="50"/>
      <c r="L334" s="50" t="s">
        <v>642</v>
      </c>
      <c r="M334" s="50" t="s">
        <v>554</v>
      </c>
      <c r="N334" s="50">
        <v>0.53</v>
      </c>
      <c r="O334" s="50">
        <v>2.7</v>
      </c>
      <c r="P334" s="50" t="s">
        <v>473</v>
      </c>
      <c r="Q334" s="51" t="s">
        <v>846</v>
      </c>
      <c r="R334" s="51" t="s">
        <v>470</v>
      </c>
    </row>
    <row r="335" spans="2:18" ht="20.100000000000001" customHeight="1">
      <c r="B335" s="49" t="str">
        <f t="shared" si="13"/>
        <v/>
      </c>
      <c r="C335" s="49" t="str">
        <f t="shared" si="14"/>
        <v/>
      </c>
      <c r="D335" s="49" t="str">
        <f t="shared" si="15"/>
        <v/>
      </c>
      <c r="E335" s="50" t="s">
        <v>462</v>
      </c>
      <c r="F335" s="50" t="s">
        <v>847</v>
      </c>
      <c r="G335" s="50" t="s">
        <v>464</v>
      </c>
      <c r="H335" s="50" t="s">
        <v>465</v>
      </c>
      <c r="I335" s="50">
        <v>12</v>
      </c>
      <c r="J335" s="50"/>
      <c r="K335" s="50"/>
      <c r="L335" s="50" t="s">
        <v>465</v>
      </c>
      <c r="M335" s="50" t="s">
        <v>467</v>
      </c>
      <c r="N335" s="50">
        <v>0.8</v>
      </c>
      <c r="O335" s="50">
        <v>2.7</v>
      </c>
      <c r="P335" s="50" t="s">
        <v>468</v>
      </c>
      <c r="Q335" s="51" t="s">
        <v>848</v>
      </c>
      <c r="R335" s="51" t="s">
        <v>470</v>
      </c>
    </row>
    <row r="336" spans="2:18" ht="20.100000000000001" customHeight="1">
      <c r="B336" s="49" t="str">
        <f t="shared" ref="B336:B399" si="16">IF(OR($C$9="",$C$10=""),"",IFERROR(IF(AND($U$20&lt;&gt;R336,$V$20&lt;&gt;R336),"－",IF(AND(COUNTIF($C$9,"*樹脂スペーサー*")&gt;0,OR(M336="空気",F336="一般",F336="一般ＰＧ")),"－",IF(AND($W$23&gt;0,$W$23&gt;=O336),$U$23,IF(AND($W$24&gt;0,$W$24&gt;=O336),$U$24,IF(AND($W$25&gt;0,$W$25&gt;=O336),$U$25,IF(AND($W$26&gt;0,$W$26&gt;=O336),$U$26,IF(AND($W$27&gt;0,$W$27&gt;=O336),$U$27,IF(AND($W$28&gt;0,$W$28&gt;=O336),$U$28,IF(AND($W$29&gt;0,$W$29&gt;=O336),$U$29,"－"))))))))),"－"))</f>
        <v/>
      </c>
      <c r="C336" s="49" t="str">
        <f t="shared" ref="C336:C399" si="17">IF(B336="","",IF(B336&lt;&gt;"－",VLOOKUP(B336,$U$23:$V$29,2,FALSE),"－"))</f>
        <v/>
      </c>
      <c r="D336" s="49" t="str">
        <f t="shared" ref="D336:D399" si="18">IF($H$9="","",IF(AND(COUNTIF($V$32,"*樹脂スペーサー*")&gt;0,OR(M336="空気",F336="一般",F336="一般ＰＧ")),"－",IF(AND($V$33&lt;&gt;R336,$W$33&lt;&gt;R336),"－",IF(MID($H$9,10,1)="Z",IF(N336&lt;=0.7,"○","－"),IF($V$34&gt;=O336,"○","－")))))</f>
        <v/>
      </c>
      <c r="E336" s="50" t="s">
        <v>462</v>
      </c>
      <c r="F336" s="50" t="s">
        <v>847</v>
      </c>
      <c r="G336" s="50" t="s">
        <v>464</v>
      </c>
      <c r="H336" s="50" t="s">
        <v>504</v>
      </c>
      <c r="I336" s="50">
        <v>10</v>
      </c>
      <c r="J336" s="50"/>
      <c r="K336" s="50"/>
      <c r="L336" s="50" t="s">
        <v>504</v>
      </c>
      <c r="M336" s="50" t="s">
        <v>467</v>
      </c>
      <c r="N336" s="50">
        <v>0.78</v>
      </c>
      <c r="O336" s="50">
        <v>2.8</v>
      </c>
      <c r="P336" s="50" t="s">
        <v>473</v>
      </c>
      <c r="Q336" s="51" t="s">
        <v>849</v>
      </c>
      <c r="R336" s="51" t="s">
        <v>470</v>
      </c>
    </row>
    <row r="337" spans="2:18" ht="20.100000000000001" customHeight="1">
      <c r="B337" s="49" t="str">
        <f t="shared" si="16"/>
        <v/>
      </c>
      <c r="C337" s="49" t="str">
        <f t="shared" si="17"/>
        <v/>
      </c>
      <c r="D337" s="49" t="str">
        <f t="shared" si="18"/>
        <v/>
      </c>
      <c r="E337" s="50" t="s">
        <v>462</v>
      </c>
      <c r="F337" s="50" t="s">
        <v>847</v>
      </c>
      <c r="G337" s="50" t="s">
        <v>488</v>
      </c>
      <c r="H337" s="50" t="s">
        <v>489</v>
      </c>
      <c r="I337" s="50">
        <v>11</v>
      </c>
      <c r="J337" s="50"/>
      <c r="K337" s="50"/>
      <c r="L337" s="50" t="s">
        <v>465</v>
      </c>
      <c r="M337" s="50" t="s">
        <v>467</v>
      </c>
      <c r="N337" s="50">
        <v>0.78</v>
      </c>
      <c r="O337" s="50">
        <v>2.8</v>
      </c>
      <c r="P337" s="50" t="s">
        <v>468</v>
      </c>
      <c r="Q337" s="51" t="s">
        <v>850</v>
      </c>
      <c r="R337" s="51" t="s">
        <v>470</v>
      </c>
    </row>
    <row r="338" spans="2:18" ht="20.100000000000001" customHeight="1">
      <c r="B338" s="49" t="str">
        <f t="shared" si="16"/>
        <v/>
      </c>
      <c r="C338" s="49" t="str">
        <f t="shared" si="17"/>
        <v/>
      </c>
      <c r="D338" s="49" t="str">
        <f t="shared" si="18"/>
        <v/>
      </c>
      <c r="E338" s="50" t="s">
        <v>462</v>
      </c>
      <c r="F338" s="50" t="s">
        <v>847</v>
      </c>
      <c r="G338" s="50" t="s">
        <v>488</v>
      </c>
      <c r="H338" s="50" t="s">
        <v>489</v>
      </c>
      <c r="I338" s="50">
        <v>10</v>
      </c>
      <c r="J338" s="50"/>
      <c r="K338" s="50"/>
      <c r="L338" s="50" t="s">
        <v>504</v>
      </c>
      <c r="M338" s="50" t="s">
        <v>467</v>
      </c>
      <c r="N338" s="50">
        <v>0.78</v>
      </c>
      <c r="O338" s="50">
        <v>2.8</v>
      </c>
      <c r="P338" s="50" t="s">
        <v>473</v>
      </c>
      <c r="Q338" s="51" t="s">
        <v>851</v>
      </c>
      <c r="R338" s="51" t="s">
        <v>470</v>
      </c>
    </row>
    <row r="339" spans="2:18" ht="20.100000000000001" customHeight="1">
      <c r="B339" s="49" t="str">
        <f t="shared" si="16"/>
        <v/>
      </c>
      <c r="C339" s="49" t="str">
        <f t="shared" si="17"/>
        <v/>
      </c>
      <c r="D339" s="49" t="str">
        <f t="shared" si="18"/>
        <v/>
      </c>
      <c r="E339" s="50" t="s">
        <v>462</v>
      </c>
      <c r="F339" s="50" t="s">
        <v>847</v>
      </c>
      <c r="G339" s="50" t="s">
        <v>488</v>
      </c>
      <c r="H339" s="50" t="s">
        <v>489</v>
      </c>
      <c r="I339" s="50">
        <v>9</v>
      </c>
      <c r="J339" s="50"/>
      <c r="K339" s="50"/>
      <c r="L339" s="50" t="s">
        <v>582</v>
      </c>
      <c r="M339" s="50" t="s">
        <v>467</v>
      </c>
      <c r="N339" s="50">
        <v>0.78</v>
      </c>
      <c r="O339" s="50">
        <v>2.8</v>
      </c>
      <c r="P339" s="50" t="s">
        <v>473</v>
      </c>
      <c r="Q339" s="51" t="s">
        <v>852</v>
      </c>
      <c r="R339" s="51" t="s">
        <v>470</v>
      </c>
    </row>
    <row r="340" spans="2:18" ht="20.100000000000001" customHeight="1">
      <c r="B340" s="49" t="str">
        <f t="shared" si="16"/>
        <v/>
      </c>
      <c r="C340" s="49" t="str">
        <f t="shared" si="17"/>
        <v/>
      </c>
      <c r="D340" s="49" t="str">
        <f t="shared" si="18"/>
        <v/>
      </c>
      <c r="E340" s="50" t="s">
        <v>462</v>
      </c>
      <c r="F340" s="50" t="s">
        <v>847</v>
      </c>
      <c r="G340" s="50" t="s">
        <v>515</v>
      </c>
      <c r="H340" s="50" t="s">
        <v>516</v>
      </c>
      <c r="I340" s="50">
        <v>10</v>
      </c>
      <c r="J340" s="50"/>
      <c r="K340" s="50"/>
      <c r="L340" s="50" t="s">
        <v>465</v>
      </c>
      <c r="M340" s="50" t="s">
        <v>467</v>
      </c>
      <c r="N340" s="50">
        <v>0.77</v>
      </c>
      <c r="O340" s="50">
        <v>2.8</v>
      </c>
      <c r="P340" s="50" t="s">
        <v>473</v>
      </c>
      <c r="Q340" s="51" t="s">
        <v>853</v>
      </c>
      <c r="R340" s="51" t="s">
        <v>470</v>
      </c>
    </row>
    <row r="341" spans="2:18" ht="20.100000000000001" customHeight="1">
      <c r="B341" s="49" t="str">
        <f t="shared" si="16"/>
        <v/>
      </c>
      <c r="C341" s="49" t="str">
        <f t="shared" si="17"/>
        <v/>
      </c>
      <c r="D341" s="49" t="str">
        <f t="shared" si="18"/>
        <v/>
      </c>
      <c r="E341" s="50" t="s">
        <v>462</v>
      </c>
      <c r="F341" s="50" t="s">
        <v>847</v>
      </c>
      <c r="G341" s="50" t="s">
        <v>515</v>
      </c>
      <c r="H341" s="50" t="s">
        <v>516</v>
      </c>
      <c r="I341" s="50">
        <v>9</v>
      </c>
      <c r="J341" s="50"/>
      <c r="K341" s="50"/>
      <c r="L341" s="50" t="s">
        <v>504</v>
      </c>
      <c r="M341" s="50" t="s">
        <v>467</v>
      </c>
      <c r="N341" s="50">
        <v>0.77</v>
      </c>
      <c r="O341" s="50">
        <v>2.8</v>
      </c>
      <c r="P341" s="50" t="s">
        <v>473</v>
      </c>
      <c r="Q341" s="51" t="s">
        <v>854</v>
      </c>
      <c r="R341" s="51" t="s">
        <v>470</v>
      </c>
    </row>
    <row r="342" spans="2:18" ht="20.100000000000001" customHeight="1">
      <c r="B342" s="49" t="str">
        <f t="shared" si="16"/>
        <v/>
      </c>
      <c r="C342" s="49" t="str">
        <f t="shared" si="17"/>
        <v/>
      </c>
      <c r="D342" s="49" t="str">
        <f t="shared" si="18"/>
        <v/>
      </c>
      <c r="E342" s="50" t="s">
        <v>462</v>
      </c>
      <c r="F342" s="50" t="s">
        <v>847</v>
      </c>
      <c r="G342" s="50" t="s">
        <v>491</v>
      </c>
      <c r="H342" s="50" t="s">
        <v>465</v>
      </c>
      <c r="I342" s="50">
        <v>11</v>
      </c>
      <c r="J342" s="50"/>
      <c r="K342" s="50"/>
      <c r="L342" s="50" t="s">
        <v>492</v>
      </c>
      <c r="M342" s="50" t="s">
        <v>467</v>
      </c>
      <c r="N342" s="50">
        <v>0.79</v>
      </c>
      <c r="O342" s="50">
        <v>2.8</v>
      </c>
      <c r="P342" s="50" t="s">
        <v>473</v>
      </c>
      <c r="Q342" s="51" t="s">
        <v>855</v>
      </c>
      <c r="R342" s="51" t="s">
        <v>470</v>
      </c>
    </row>
    <row r="343" spans="2:18" ht="20.100000000000001" customHeight="1">
      <c r="B343" s="49" t="str">
        <f t="shared" si="16"/>
        <v/>
      </c>
      <c r="C343" s="49" t="str">
        <f t="shared" si="17"/>
        <v/>
      </c>
      <c r="D343" s="49" t="str">
        <f t="shared" si="18"/>
        <v/>
      </c>
      <c r="E343" s="50" t="s">
        <v>462</v>
      </c>
      <c r="F343" s="50" t="s">
        <v>847</v>
      </c>
      <c r="G343" s="50" t="s">
        <v>491</v>
      </c>
      <c r="H343" s="50" t="s">
        <v>504</v>
      </c>
      <c r="I343" s="50">
        <v>10</v>
      </c>
      <c r="J343" s="50"/>
      <c r="K343" s="50"/>
      <c r="L343" s="50" t="s">
        <v>492</v>
      </c>
      <c r="M343" s="50" t="s">
        <v>467</v>
      </c>
      <c r="N343" s="50">
        <v>0.78</v>
      </c>
      <c r="O343" s="50">
        <v>2.8</v>
      </c>
      <c r="P343" s="50" t="s">
        <v>473</v>
      </c>
      <c r="Q343" s="51" t="s">
        <v>856</v>
      </c>
      <c r="R343" s="51" t="s">
        <v>470</v>
      </c>
    </row>
    <row r="344" spans="2:18" ht="20.100000000000001" customHeight="1">
      <c r="B344" s="49" t="str">
        <f t="shared" si="16"/>
        <v/>
      </c>
      <c r="C344" s="49" t="str">
        <f t="shared" si="17"/>
        <v/>
      </c>
      <c r="D344" s="49" t="str">
        <f t="shared" si="18"/>
        <v/>
      </c>
      <c r="E344" s="50" t="s">
        <v>462</v>
      </c>
      <c r="F344" s="50" t="s">
        <v>847</v>
      </c>
      <c r="G344" s="50" t="s">
        <v>491</v>
      </c>
      <c r="H344" s="50" t="s">
        <v>582</v>
      </c>
      <c r="I344" s="50">
        <v>9</v>
      </c>
      <c r="J344" s="50"/>
      <c r="K344" s="50"/>
      <c r="L344" s="50" t="s">
        <v>492</v>
      </c>
      <c r="M344" s="50" t="s">
        <v>467</v>
      </c>
      <c r="N344" s="50">
        <v>0.77</v>
      </c>
      <c r="O344" s="50">
        <v>2.8</v>
      </c>
      <c r="P344" s="50" t="s">
        <v>473</v>
      </c>
      <c r="Q344" s="51" t="s">
        <v>857</v>
      </c>
      <c r="R344" s="51" t="s">
        <v>470</v>
      </c>
    </row>
    <row r="345" spans="2:18" ht="20.100000000000001" customHeight="1">
      <c r="B345" s="49" t="str">
        <f t="shared" si="16"/>
        <v/>
      </c>
      <c r="C345" s="49" t="str">
        <f t="shared" si="17"/>
        <v/>
      </c>
      <c r="D345" s="49" t="str">
        <f t="shared" si="18"/>
        <v/>
      </c>
      <c r="E345" s="50" t="s">
        <v>462</v>
      </c>
      <c r="F345" s="50" t="s">
        <v>847</v>
      </c>
      <c r="G345" s="50" t="s">
        <v>496</v>
      </c>
      <c r="H345" s="50" t="s">
        <v>465</v>
      </c>
      <c r="I345" s="50">
        <v>11</v>
      </c>
      <c r="J345" s="50"/>
      <c r="K345" s="50"/>
      <c r="L345" s="50" t="s">
        <v>497</v>
      </c>
      <c r="M345" s="50" t="s">
        <v>467</v>
      </c>
      <c r="N345" s="50">
        <v>0.79</v>
      </c>
      <c r="O345" s="50">
        <v>2.8</v>
      </c>
      <c r="P345" s="50" t="s">
        <v>473</v>
      </c>
      <c r="Q345" s="51" t="s">
        <v>858</v>
      </c>
      <c r="R345" s="51" t="s">
        <v>470</v>
      </c>
    </row>
    <row r="346" spans="2:18" ht="20.100000000000001" customHeight="1">
      <c r="B346" s="49" t="str">
        <f t="shared" si="16"/>
        <v/>
      </c>
      <c r="C346" s="49" t="str">
        <f t="shared" si="17"/>
        <v/>
      </c>
      <c r="D346" s="49" t="str">
        <f t="shared" si="18"/>
        <v/>
      </c>
      <c r="E346" s="50" t="s">
        <v>462</v>
      </c>
      <c r="F346" s="50" t="s">
        <v>847</v>
      </c>
      <c r="G346" s="50" t="s">
        <v>496</v>
      </c>
      <c r="H346" s="50" t="s">
        <v>504</v>
      </c>
      <c r="I346" s="50">
        <v>10</v>
      </c>
      <c r="J346" s="50"/>
      <c r="K346" s="50"/>
      <c r="L346" s="50" t="s">
        <v>497</v>
      </c>
      <c r="M346" s="50" t="s">
        <v>467</v>
      </c>
      <c r="N346" s="50">
        <v>0.78</v>
      </c>
      <c r="O346" s="50">
        <v>2.8</v>
      </c>
      <c r="P346" s="50" t="s">
        <v>473</v>
      </c>
      <c r="Q346" s="51" t="s">
        <v>859</v>
      </c>
      <c r="R346" s="51" t="s">
        <v>470</v>
      </c>
    </row>
    <row r="347" spans="2:18" ht="20.100000000000001" customHeight="1">
      <c r="B347" s="49" t="str">
        <f t="shared" si="16"/>
        <v/>
      </c>
      <c r="C347" s="49" t="str">
        <f t="shared" si="17"/>
        <v/>
      </c>
      <c r="D347" s="49" t="str">
        <f t="shared" si="18"/>
        <v/>
      </c>
      <c r="E347" s="50" t="s">
        <v>462</v>
      </c>
      <c r="F347" s="50" t="s">
        <v>847</v>
      </c>
      <c r="G347" s="50" t="s">
        <v>496</v>
      </c>
      <c r="H347" s="50" t="s">
        <v>582</v>
      </c>
      <c r="I347" s="50">
        <v>9</v>
      </c>
      <c r="J347" s="50"/>
      <c r="K347" s="50"/>
      <c r="L347" s="50" t="s">
        <v>497</v>
      </c>
      <c r="M347" s="50" t="s">
        <v>467</v>
      </c>
      <c r="N347" s="50">
        <v>0.77</v>
      </c>
      <c r="O347" s="50">
        <v>2.8</v>
      </c>
      <c r="P347" s="50" t="s">
        <v>473</v>
      </c>
      <c r="Q347" s="51" t="s">
        <v>860</v>
      </c>
      <c r="R347" s="51" t="s">
        <v>470</v>
      </c>
    </row>
    <row r="348" spans="2:18" ht="20.100000000000001" customHeight="1">
      <c r="B348" s="49" t="str">
        <f t="shared" si="16"/>
        <v/>
      </c>
      <c r="C348" s="49" t="str">
        <f t="shared" si="17"/>
        <v/>
      </c>
      <c r="D348" s="49" t="str">
        <f t="shared" si="18"/>
        <v/>
      </c>
      <c r="E348" s="50" t="s">
        <v>462</v>
      </c>
      <c r="F348" s="50" t="s">
        <v>847</v>
      </c>
      <c r="G348" s="50" t="s">
        <v>488</v>
      </c>
      <c r="H348" s="50" t="s">
        <v>465</v>
      </c>
      <c r="I348" s="50">
        <v>11</v>
      </c>
      <c r="J348" s="50"/>
      <c r="K348" s="50"/>
      <c r="L348" s="50" t="s">
        <v>489</v>
      </c>
      <c r="M348" s="50" t="s">
        <v>467</v>
      </c>
      <c r="N348" s="50">
        <v>0.79</v>
      </c>
      <c r="O348" s="50">
        <v>2.8</v>
      </c>
      <c r="P348" s="50" t="s">
        <v>473</v>
      </c>
      <c r="Q348" s="51" t="s">
        <v>861</v>
      </c>
      <c r="R348" s="51" t="s">
        <v>470</v>
      </c>
    </row>
    <row r="349" spans="2:18" ht="20.100000000000001" customHeight="1">
      <c r="B349" s="49" t="str">
        <f t="shared" si="16"/>
        <v/>
      </c>
      <c r="C349" s="49" t="str">
        <f t="shared" si="17"/>
        <v/>
      </c>
      <c r="D349" s="49" t="str">
        <f t="shared" si="18"/>
        <v/>
      </c>
      <c r="E349" s="50" t="s">
        <v>462</v>
      </c>
      <c r="F349" s="50" t="s">
        <v>847</v>
      </c>
      <c r="G349" s="50" t="s">
        <v>488</v>
      </c>
      <c r="H349" s="50" t="s">
        <v>504</v>
      </c>
      <c r="I349" s="50">
        <v>10</v>
      </c>
      <c r="J349" s="50"/>
      <c r="K349" s="50"/>
      <c r="L349" s="50" t="s">
        <v>489</v>
      </c>
      <c r="M349" s="50" t="s">
        <v>467</v>
      </c>
      <c r="N349" s="50">
        <v>0.78</v>
      </c>
      <c r="O349" s="50">
        <v>2.8</v>
      </c>
      <c r="P349" s="50" t="s">
        <v>473</v>
      </c>
      <c r="Q349" s="51" t="s">
        <v>862</v>
      </c>
      <c r="R349" s="51" t="s">
        <v>470</v>
      </c>
    </row>
    <row r="350" spans="2:18" ht="20.100000000000001" customHeight="1">
      <c r="B350" s="49" t="str">
        <f t="shared" si="16"/>
        <v/>
      </c>
      <c r="C350" s="49" t="str">
        <f t="shared" si="17"/>
        <v/>
      </c>
      <c r="D350" s="49" t="str">
        <f t="shared" si="18"/>
        <v/>
      </c>
      <c r="E350" s="50" t="s">
        <v>462</v>
      </c>
      <c r="F350" s="50" t="s">
        <v>847</v>
      </c>
      <c r="G350" s="50" t="s">
        <v>488</v>
      </c>
      <c r="H350" s="50" t="s">
        <v>582</v>
      </c>
      <c r="I350" s="50">
        <v>9</v>
      </c>
      <c r="J350" s="50"/>
      <c r="K350" s="50"/>
      <c r="L350" s="50" t="s">
        <v>489</v>
      </c>
      <c r="M350" s="50" t="s">
        <v>467</v>
      </c>
      <c r="N350" s="50">
        <v>0.77</v>
      </c>
      <c r="O350" s="50">
        <v>2.8</v>
      </c>
      <c r="P350" s="50" t="s">
        <v>473</v>
      </c>
      <c r="Q350" s="51" t="s">
        <v>863</v>
      </c>
      <c r="R350" s="51" t="s">
        <v>470</v>
      </c>
    </row>
    <row r="351" spans="2:18" ht="20.100000000000001" customHeight="1">
      <c r="B351" s="49" t="str">
        <f t="shared" si="16"/>
        <v/>
      </c>
      <c r="C351" s="49" t="str">
        <f t="shared" si="17"/>
        <v/>
      </c>
      <c r="D351" s="49" t="str">
        <f t="shared" si="18"/>
        <v/>
      </c>
      <c r="E351" s="50" t="s">
        <v>462</v>
      </c>
      <c r="F351" s="50" t="s">
        <v>847</v>
      </c>
      <c r="G351" s="50" t="s">
        <v>515</v>
      </c>
      <c r="H351" s="50" t="s">
        <v>465</v>
      </c>
      <c r="I351" s="50">
        <v>10</v>
      </c>
      <c r="J351" s="50"/>
      <c r="K351" s="50"/>
      <c r="L351" s="50" t="s">
        <v>516</v>
      </c>
      <c r="M351" s="50" t="s">
        <v>467</v>
      </c>
      <c r="N351" s="50">
        <v>0.79</v>
      </c>
      <c r="O351" s="50">
        <v>2.8</v>
      </c>
      <c r="P351" s="50" t="s">
        <v>473</v>
      </c>
      <c r="Q351" s="51" t="s">
        <v>864</v>
      </c>
      <c r="R351" s="51" t="s">
        <v>470</v>
      </c>
    </row>
    <row r="352" spans="2:18" ht="20.100000000000001" customHeight="1">
      <c r="B352" s="49" t="str">
        <f t="shared" si="16"/>
        <v/>
      </c>
      <c r="C352" s="49" t="str">
        <f t="shared" si="17"/>
        <v/>
      </c>
      <c r="D352" s="49" t="str">
        <f t="shared" si="18"/>
        <v/>
      </c>
      <c r="E352" s="50" t="s">
        <v>462</v>
      </c>
      <c r="F352" s="50" t="s">
        <v>847</v>
      </c>
      <c r="G352" s="50" t="s">
        <v>515</v>
      </c>
      <c r="H352" s="50" t="s">
        <v>504</v>
      </c>
      <c r="I352" s="50">
        <v>9</v>
      </c>
      <c r="J352" s="50"/>
      <c r="K352" s="50"/>
      <c r="L352" s="50" t="s">
        <v>516</v>
      </c>
      <c r="M352" s="50" t="s">
        <v>467</v>
      </c>
      <c r="N352" s="50">
        <v>0.78</v>
      </c>
      <c r="O352" s="50">
        <v>2.8</v>
      </c>
      <c r="P352" s="50" t="s">
        <v>473</v>
      </c>
      <c r="Q352" s="51" t="s">
        <v>865</v>
      </c>
      <c r="R352" s="51" t="s">
        <v>470</v>
      </c>
    </row>
    <row r="353" spans="2:18" ht="20.100000000000001" customHeight="1">
      <c r="B353" s="49" t="str">
        <f t="shared" si="16"/>
        <v/>
      </c>
      <c r="C353" s="49" t="str">
        <f t="shared" si="17"/>
        <v/>
      </c>
      <c r="D353" s="49" t="str">
        <f t="shared" si="18"/>
        <v/>
      </c>
      <c r="E353" s="50" t="s">
        <v>462</v>
      </c>
      <c r="F353" s="50" t="s">
        <v>847</v>
      </c>
      <c r="G353" s="50" t="s">
        <v>464</v>
      </c>
      <c r="H353" s="50" t="s">
        <v>465</v>
      </c>
      <c r="I353" s="50">
        <v>12</v>
      </c>
      <c r="J353" s="50"/>
      <c r="K353" s="50"/>
      <c r="L353" s="50" t="s">
        <v>465</v>
      </c>
      <c r="M353" s="50" t="s">
        <v>554</v>
      </c>
      <c r="N353" s="50">
        <v>0.8</v>
      </c>
      <c r="O353" s="50">
        <v>2.9</v>
      </c>
      <c r="P353" s="50" t="s">
        <v>556</v>
      </c>
      <c r="Q353" s="51" t="s">
        <v>866</v>
      </c>
      <c r="R353" s="51" t="s">
        <v>470</v>
      </c>
    </row>
    <row r="354" spans="2:18" ht="20.100000000000001" customHeight="1">
      <c r="B354" s="49" t="str">
        <f t="shared" si="16"/>
        <v/>
      </c>
      <c r="C354" s="49" t="str">
        <f t="shared" si="17"/>
        <v/>
      </c>
      <c r="D354" s="49" t="str">
        <f t="shared" si="18"/>
        <v/>
      </c>
      <c r="E354" s="50" t="s">
        <v>462</v>
      </c>
      <c r="F354" s="50" t="s">
        <v>847</v>
      </c>
      <c r="G354" s="50" t="s">
        <v>488</v>
      </c>
      <c r="H354" s="50" t="s">
        <v>489</v>
      </c>
      <c r="I354" s="50">
        <v>11</v>
      </c>
      <c r="J354" s="50"/>
      <c r="K354" s="50"/>
      <c r="L354" s="50" t="s">
        <v>465</v>
      </c>
      <c r="M354" s="50" t="s">
        <v>554</v>
      </c>
      <c r="N354" s="50">
        <v>0.78</v>
      </c>
      <c r="O354" s="50">
        <v>2.9</v>
      </c>
      <c r="P354" s="50" t="s">
        <v>556</v>
      </c>
      <c r="Q354" s="51" t="s">
        <v>867</v>
      </c>
      <c r="R354" s="51" t="s">
        <v>470</v>
      </c>
    </row>
    <row r="355" spans="2:18" ht="20.100000000000001" customHeight="1">
      <c r="B355" s="49" t="str">
        <f t="shared" si="16"/>
        <v/>
      </c>
      <c r="C355" s="49" t="str">
        <f t="shared" si="17"/>
        <v/>
      </c>
      <c r="D355" s="49" t="str">
        <f t="shared" si="18"/>
        <v/>
      </c>
      <c r="E355" s="50" t="s">
        <v>462</v>
      </c>
      <c r="F355" s="50" t="s">
        <v>847</v>
      </c>
      <c r="G355" s="50" t="s">
        <v>491</v>
      </c>
      <c r="H355" s="50" t="s">
        <v>465</v>
      </c>
      <c r="I355" s="50">
        <v>11</v>
      </c>
      <c r="J355" s="50"/>
      <c r="K355" s="50"/>
      <c r="L355" s="50" t="s">
        <v>492</v>
      </c>
      <c r="M355" s="50" t="s">
        <v>554</v>
      </c>
      <c r="N355" s="50">
        <v>0.79</v>
      </c>
      <c r="O355" s="50">
        <v>2.9</v>
      </c>
      <c r="P355" s="50" t="s">
        <v>868</v>
      </c>
      <c r="Q355" s="51" t="s">
        <v>869</v>
      </c>
      <c r="R355" s="51" t="s">
        <v>470</v>
      </c>
    </row>
    <row r="356" spans="2:18" ht="20.100000000000001" customHeight="1">
      <c r="B356" s="49" t="str">
        <f t="shared" si="16"/>
        <v/>
      </c>
      <c r="C356" s="49" t="str">
        <f t="shared" si="17"/>
        <v/>
      </c>
      <c r="D356" s="49" t="str">
        <f t="shared" si="18"/>
        <v/>
      </c>
      <c r="E356" s="50" t="s">
        <v>462</v>
      </c>
      <c r="F356" s="50" t="s">
        <v>847</v>
      </c>
      <c r="G356" s="50" t="s">
        <v>496</v>
      </c>
      <c r="H356" s="50" t="s">
        <v>465</v>
      </c>
      <c r="I356" s="50">
        <v>11</v>
      </c>
      <c r="J356" s="50"/>
      <c r="K356" s="50"/>
      <c r="L356" s="50" t="s">
        <v>497</v>
      </c>
      <c r="M356" s="50" t="s">
        <v>554</v>
      </c>
      <c r="N356" s="50">
        <v>0.79</v>
      </c>
      <c r="O356" s="50">
        <v>2.9</v>
      </c>
      <c r="P356" s="50" t="s">
        <v>868</v>
      </c>
      <c r="Q356" s="51" t="s">
        <v>870</v>
      </c>
      <c r="R356" s="51" t="s">
        <v>470</v>
      </c>
    </row>
    <row r="357" spans="2:18" ht="20.100000000000001" customHeight="1">
      <c r="B357" s="49" t="str">
        <f t="shared" si="16"/>
        <v/>
      </c>
      <c r="C357" s="49" t="str">
        <f t="shared" si="17"/>
        <v/>
      </c>
      <c r="D357" s="49" t="str">
        <f t="shared" si="18"/>
        <v/>
      </c>
      <c r="E357" s="50" t="s">
        <v>462</v>
      </c>
      <c r="F357" s="50" t="s">
        <v>847</v>
      </c>
      <c r="G357" s="50" t="s">
        <v>488</v>
      </c>
      <c r="H357" s="50" t="s">
        <v>465</v>
      </c>
      <c r="I357" s="50">
        <v>11</v>
      </c>
      <c r="J357" s="50"/>
      <c r="K357" s="50"/>
      <c r="L357" s="50" t="s">
        <v>489</v>
      </c>
      <c r="M357" s="50" t="s">
        <v>554</v>
      </c>
      <c r="N357" s="50">
        <v>0.79</v>
      </c>
      <c r="O357" s="50">
        <v>2.9</v>
      </c>
      <c r="P357" s="50" t="s">
        <v>473</v>
      </c>
      <c r="Q357" s="51" t="s">
        <v>871</v>
      </c>
      <c r="R357" s="51" t="s">
        <v>470</v>
      </c>
    </row>
    <row r="358" spans="2:18" ht="20.100000000000001" customHeight="1">
      <c r="B358" s="49" t="str">
        <f t="shared" si="16"/>
        <v/>
      </c>
      <c r="C358" s="49" t="str">
        <f t="shared" si="17"/>
        <v/>
      </c>
      <c r="D358" s="49" t="str">
        <f t="shared" si="18"/>
        <v/>
      </c>
      <c r="E358" s="50" t="s">
        <v>462</v>
      </c>
      <c r="F358" s="50" t="s">
        <v>847</v>
      </c>
      <c r="G358" s="50" t="s">
        <v>464</v>
      </c>
      <c r="H358" s="50" t="s">
        <v>582</v>
      </c>
      <c r="I358" s="50">
        <v>8</v>
      </c>
      <c r="J358" s="50"/>
      <c r="K358" s="50"/>
      <c r="L358" s="50" t="s">
        <v>582</v>
      </c>
      <c r="M358" s="50" t="s">
        <v>467</v>
      </c>
      <c r="N358" s="50">
        <v>0.76</v>
      </c>
      <c r="O358" s="50">
        <v>2.9</v>
      </c>
      <c r="P358" s="50" t="s">
        <v>473</v>
      </c>
      <c r="Q358" s="51" t="s">
        <v>872</v>
      </c>
      <c r="R358" s="51" t="s">
        <v>470</v>
      </c>
    </row>
    <row r="359" spans="2:18" ht="20.100000000000001" customHeight="1">
      <c r="B359" s="49" t="str">
        <f t="shared" si="16"/>
        <v/>
      </c>
      <c r="C359" s="49" t="str">
        <f t="shared" si="17"/>
        <v/>
      </c>
      <c r="D359" s="49" t="str">
        <f t="shared" si="18"/>
        <v/>
      </c>
      <c r="E359" s="50" t="s">
        <v>462</v>
      </c>
      <c r="F359" s="50" t="s">
        <v>847</v>
      </c>
      <c r="G359" s="50" t="s">
        <v>488</v>
      </c>
      <c r="H359" s="50" t="s">
        <v>489</v>
      </c>
      <c r="I359" s="50">
        <v>8</v>
      </c>
      <c r="J359" s="50"/>
      <c r="K359" s="50"/>
      <c r="L359" s="50" t="s">
        <v>873</v>
      </c>
      <c r="M359" s="50" t="s">
        <v>467</v>
      </c>
      <c r="N359" s="50">
        <v>0.77</v>
      </c>
      <c r="O359" s="50">
        <v>2.9</v>
      </c>
      <c r="P359" s="50" t="s">
        <v>473</v>
      </c>
      <c r="Q359" s="51" t="s">
        <v>874</v>
      </c>
      <c r="R359" s="51" t="s">
        <v>470</v>
      </c>
    </row>
    <row r="360" spans="2:18" ht="20.100000000000001" customHeight="1">
      <c r="B360" s="49" t="str">
        <f t="shared" si="16"/>
        <v/>
      </c>
      <c r="C360" s="49" t="str">
        <f t="shared" si="17"/>
        <v/>
      </c>
      <c r="D360" s="49" t="str">
        <f t="shared" si="18"/>
        <v/>
      </c>
      <c r="E360" s="50" t="s">
        <v>462</v>
      </c>
      <c r="F360" s="50" t="s">
        <v>847</v>
      </c>
      <c r="G360" s="50" t="s">
        <v>515</v>
      </c>
      <c r="H360" s="50" t="s">
        <v>516</v>
      </c>
      <c r="I360" s="50">
        <v>8</v>
      </c>
      <c r="J360" s="50"/>
      <c r="K360" s="50"/>
      <c r="L360" s="50" t="s">
        <v>582</v>
      </c>
      <c r="M360" s="50" t="s">
        <v>467</v>
      </c>
      <c r="N360" s="50">
        <v>0.76</v>
      </c>
      <c r="O360" s="50">
        <v>2.9</v>
      </c>
      <c r="P360" s="50" t="s">
        <v>473</v>
      </c>
      <c r="Q360" s="51" t="s">
        <v>875</v>
      </c>
      <c r="R360" s="51" t="s">
        <v>470</v>
      </c>
    </row>
    <row r="361" spans="2:18" ht="20.100000000000001" customHeight="1">
      <c r="B361" s="49" t="str">
        <f t="shared" si="16"/>
        <v/>
      </c>
      <c r="C361" s="49" t="str">
        <f t="shared" si="17"/>
        <v/>
      </c>
      <c r="D361" s="49" t="str">
        <f t="shared" si="18"/>
        <v/>
      </c>
      <c r="E361" s="50" t="s">
        <v>462</v>
      </c>
      <c r="F361" s="50" t="s">
        <v>847</v>
      </c>
      <c r="G361" s="50" t="s">
        <v>585</v>
      </c>
      <c r="H361" s="50" t="s">
        <v>586</v>
      </c>
      <c r="I361" s="50">
        <v>8</v>
      </c>
      <c r="J361" s="50"/>
      <c r="K361" s="50"/>
      <c r="L361" s="50" t="s">
        <v>465</v>
      </c>
      <c r="M361" s="50" t="s">
        <v>467</v>
      </c>
      <c r="N361" s="50">
        <v>0.73</v>
      </c>
      <c r="O361" s="50">
        <v>2.9</v>
      </c>
      <c r="P361" s="50" t="s">
        <v>473</v>
      </c>
      <c r="Q361" s="51" t="s">
        <v>876</v>
      </c>
      <c r="R361" s="51" t="s">
        <v>470</v>
      </c>
    </row>
    <row r="362" spans="2:18" ht="20.100000000000001" customHeight="1">
      <c r="B362" s="49" t="str">
        <f t="shared" si="16"/>
        <v/>
      </c>
      <c r="C362" s="49" t="str">
        <f t="shared" si="17"/>
        <v/>
      </c>
      <c r="D362" s="49" t="str">
        <f t="shared" si="18"/>
        <v/>
      </c>
      <c r="E362" s="50" t="s">
        <v>462</v>
      </c>
      <c r="F362" s="50" t="s">
        <v>847</v>
      </c>
      <c r="G362" s="50" t="s">
        <v>585</v>
      </c>
      <c r="H362" s="50" t="s">
        <v>586</v>
      </c>
      <c r="I362" s="50">
        <v>7</v>
      </c>
      <c r="J362" s="50"/>
      <c r="K362" s="50"/>
      <c r="L362" s="50" t="s">
        <v>504</v>
      </c>
      <c r="M362" s="50" t="s">
        <v>467</v>
      </c>
      <c r="N362" s="50">
        <v>0.72</v>
      </c>
      <c r="O362" s="50">
        <v>2.9</v>
      </c>
      <c r="P362" s="50" t="s">
        <v>473</v>
      </c>
      <c r="Q362" s="51" t="s">
        <v>877</v>
      </c>
      <c r="R362" s="51" t="s">
        <v>470</v>
      </c>
    </row>
    <row r="363" spans="2:18" ht="20.100000000000001" customHeight="1">
      <c r="B363" s="49" t="str">
        <f t="shared" si="16"/>
        <v/>
      </c>
      <c r="C363" s="49" t="str">
        <f t="shared" si="17"/>
        <v/>
      </c>
      <c r="D363" s="49" t="str">
        <f t="shared" si="18"/>
        <v/>
      </c>
      <c r="E363" s="50" t="s">
        <v>462</v>
      </c>
      <c r="F363" s="50" t="s">
        <v>847</v>
      </c>
      <c r="G363" s="50" t="s">
        <v>585</v>
      </c>
      <c r="H363" s="50" t="s">
        <v>639</v>
      </c>
      <c r="I363" s="50">
        <v>7</v>
      </c>
      <c r="J363" s="50"/>
      <c r="K363" s="50"/>
      <c r="L363" s="50" t="s">
        <v>465</v>
      </c>
      <c r="M363" s="50" t="s">
        <v>467</v>
      </c>
      <c r="N363" s="50">
        <v>0.71</v>
      </c>
      <c r="O363" s="50">
        <v>2.9</v>
      </c>
      <c r="P363" s="50" t="s">
        <v>473</v>
      </c>
      <c r="Q363" s="51" t="s">
        <v>878</v>
      </c>
      <c r="R363" s="51" t="s">
        <v>470</v>
      </c>
    </row>
    <row r="364" spans="2:18" ht="20.100000000000001" customHeight="1">
      <c r="B364" s="49" t="str">
        <f t="shared" si="16"/>
        <v/>
      </c>
      <c r="C364" s="49" t="str">
        <f t="shared" si="17"/>
        <v/>
      </c>
      <c r="D364" s="49" t="str">
        <f t="shared" si="18"/>
        <v/>
      </c>
      <c r="E364" s="50" t="s">
        <v>462</v>
      </c>
      <c r="F364" s="50" t="s">
        <v>847</v>
      </c>
      <c r="G364" s="50" t="s">
        <v>588</v>
      </c>
      <c r="H364" s="50" t="s">
        <v>589</v>
      </c>
      <c r="I364" s="50">
        <v>8</v>
      </c>
      <c r="J364" s="50"/>
      <c r="K364" s="50"/>
      <c r="L364" s="50" t="s">
        <v>465</v>
      </c>
      <c r="M364" s="50" t="s">
        <v>467</v>
      </c>
      <c r="N364" s="50">
        <v>0.72</v>
      </c>
      <c r="O364" s="50">
        <v>2.9</v>
      </c>
      <c r="P364" s="50" t="s">
        <v>473</v>
      </c>
      <c r="Q364" s="51" t="s">
        <v>879</v>
      </c>
      <c r="R364" s="51" t="s">
        <v>470</v>
      </c>
    </row>
    <row r="365" spans="2:18" ht="20.100000000000001" customHeight="1">
      <c r="B365" s="49" t="str">
        <f t="shared" si="16"/>
        <v/>
      </c>
      <c r="C365" s="49" t="str">
        <f t="shared" si="17"/>
        <v/>
      </c>
      <c r="D365" s="49" t="str">
        <f t="shared" si="18"/>
        <v/>
      </c>
      <c r="E365" s="50" t="s">
        <v>462</v>
      </c>
      <c r="F365" s="50" t="s">
        <v>847</v>
      </c>
      <c r="G365" s="50" t="s">
        <v>588</v>
      </c>
      <c r="H365" s="50" t="s">
        <v>589</v>
      </c>
      <c r="I365" s="50">
        <v>7</v>
      </c>
      <c r="J365" s="50"/>
      <c r="K365" s="50"/>
      <c r="L365" s="50" t="s">
        <v>504</v>
      </c>
      <c r="M365" s="50" t="s">
        <v>467</v>
      </c>
      <c r="N365" s="50">
        <v>0.71</v>
      </c>
      <c r="O365" s="50">
        <v>2.9</v>
      </c>
      <c r="P365" s="50" t="s">
        <v>473</v>
      </c>
      <c r="Q365" s="51" t="s">
        <v>880</v>
      </c>
      <c r="R365" s="51" t="s">
        <v>470</v>
      </c>
    </row>
    <row r="366" spans="2:18" ht="20.100000000000001" customHeight="1">
      <c r="B366" s="49" t="str">
        <f t="shared" si="16"/>
        <v/>
      </c>
      <c r="C366" s="49" t="str">
        <f t="shared" si="17"/>
        <v/>
      </c>
      <c r="D366" s="49" t="str">
        <f t="shared" si="18"/>
        <v/>
      </c>
      <c r="E366" s="50" t="s">
        <v>462</v>
      </c>
      <c r="F366" s="50" t="s">
        <v>847</v>
      </c>
      <c r="G366" s="50" t="s">
        <v>588</v>
      </c>
      <c r="H366" s="50" t="s">
        <v>642</v>
      </c>
      <c r="I366" s="50">
        <v>7</v>
      </c>
      <c r="J366" s="50"/>
      <c r="K366" s="50"/>
      <c r="L366" s="50" t="s">
        <v>465</v>
      </c>
      <c r="M366" s="50" t="s">
        <v>467</v>
      </c>
      <c r="N366" s="50">
        <v>0.71</v>
      </c>
      <c r="O366" s="50">
        <v>2.9</v>
      </c>
      <c r="P366" s="50" t="s">
        <v>473</v>
      </c>
      <c r="Q366" s="51" t="s">
        <v>881</v>
      </c>
      <c r="R366" s="51" t="s">
        <v>470</v>
      </c>
    </row>
    <row r="367" spans="2:18" ht="20.100000000000001" customHeight="1">
      <c r="B367" s="49" t="str">
        <f t="shared" si="16"/>
        <v/>
      </c>
      <c r="C367" s="49" t="str">
        <f t="shared" si="17"/>
        <v/>
      </c>
      <c r="D367" s="49" t="str">
        <f t="shared" si="18"/>
        <v/>
      </c>
      <c r="E367" s="50" t="s">
        <v>462</v>
      </c>
      <c r="F367" s="50" t="s">
        <v>847</v>
      </c>
      <c r="G367" s="50" t="s">
        <v>591</v>
      </c>
      <c r="H367" s="50" t="s">
        <v>592</v>
      </c>
      <c r="I367" s="50">
        <v>8</v>
      </c>
      <c r="J367" s="50"/>
      <c r="K367" s="50"/>
      <c r="L367" s="50" t="s">
        <v>465</v>
      </c>
      <c r="M367" s="50" t="s">
        <v>467</v>
      </c>
      <c r="N367" s="50">
        <v>0.7</v>
      </c>
      <c r="O367" s="50">
        <v>2.9</v>
      </c>
      <c r="P367" s="50" t="s">
        <v>473</v>
      </c>
      <c r="Q367" s="51" t="s">
        <v>882</v>
      </c>
      <c r="R367" s="51" t="s">
        <v>470</v>
      </c>
    </row>
    <row r="368" spans="2:18" ht="20.100000000000001" customHeight="1">
      <c r="B368" s="49" t="str">
        <f t="shared" si="16"/>
        <v/>
      </c>
      <c r="C368" s="49" t="str">
        <f t="shared" si="17"/>
        <v/>
      </c>
      <c r="D368" s="49" t="str">
        <f t="shared" si="18"/>
        <v/>
      </c>
      <c r="E368" s="50" t="s">
        <v>462</v>
      </c>
      <c r="F368" s="50" t="s">
        <v>847</v>
      </c>
      <c r="G368" s="50" t="s">
        <v>594</v>
      </c>
      <c r="H368" s="50" t="s">
        <v>595</v>
      </c>
      <c r="I368" s="50">
        <v>8</v>
      </c>
      <c r="J368" s="50"/>
      <c r="K368" s="50"/>
      <c r="L368" s="50" t="s">
        <v>465</v>
      </c>
      <c r="M368" s="50" t="s">
        <v>467</v>
      </c>
      <c r="N368" s="50">
        <v>0.7</v>
      </c>
      <c r="O368" s="50">
        <v>2.9</v>
      </c>
      <c r="P368" s="50" t="s">
        <v>473</v>
      </c>
      <c r="Q368" s="51" t="s">
        <v>883</v>
      </c>
      <c r="R368" s="51" t="s">
        <v>470</v>
      </c>
    </row>
    <row r="369" spans="2:18" ht="20.100000000000001" customHeight="1">
      <c r="B369" s="49" t="str">
        <f t="shared" si="16"/>
        <v/>
      </c>
      <c r="C369" s="49" t="str">
        <f t="shared" si="17"/>
        <v/>
      </c>
      <c r="D369" s="49" t="str">
        <f t="shared" si="18"/>
        <v/>
      </c>
      <c r="E369" s="50" t="s">
        <v>462</v>
      </c>
      <c r="F369" s="50" t="s">
        <v>847</v>
      </c>
      <c r="G369" s="50" t="s">
        <v>488</v>
      </c>
      <c r="H369" s="50" t="s">
        <v>873</v>
      </c>
      <c r="I369" s="50">
        <v>8</v>
      </c>
      <c r="J369" s="50"/>
      <c r="K369" s="50"/>
      <c r="L369" s="50" t="s">
        <v>489</v>
      </c>
      <c r="M369" s="50" t="s">
        <v>467</v>
      </c>
      <c r="N369" s="50">
        <v>0.76</v>
      </c>
      <c r="O369" s="50">
        <v>2.9</v>
      </c>
      <c r="P369" s="50" t="s">
        <v>473</v>
      </c>
      <c r="Q369" s="51" t="s">
        <v>884</v>
      </c>
      <c r="R369" s="51" t="s">
        <v>470</v>
      </c>
    </row>
    <row r="370" spans="2:18" ht="20.100000000000001" customHeight="1">
      <c r="B370" s="49" t="str">
        <f t="shared" si="16"/>
        <v/>
      </c>
      <c r="C370" s="49" t="str">
        <f t="shared" si="17"/>
        <v/>
      </c>
      <c r="D370" s="49" t="str">
        <f t="shared" si="18"/>
        <v/>
      </c>
      <c r="E370" s="50" t="s">
        <v>462</v>
      </c>
      <c r="F370" s="50" t="s">
        <v>847</v>
      </c>
      <c r="G370" s="50" t="s">
        <v>515</v>
      </c>
      <c r="H370" s="50" t="s">
        <v>582</v>
      </c>
      <c r="I370" s="50">
        <v>8</v>
      </c>
      <c r="J370" s="50"/>
      <c r="K370" s="50"/>
      <c r="L370" s="50" t="s">
        <v>516</v>
      </c>
      <c r="M370" s="50" t="s">
        <v>467</v>
      </c>
      <c r="N370" s="50">
        <v>0.76</v>
      </c>
      <c r="O370" s="50">
        <v>2.9</v>
      </c>
      <c r="P370" s="50" t="s">
        <v>473</v>
      </c>
      <c r="Q370" s="51" t="s">
        <v>885</v>
      </c>
      <c r="R370" s="51" t="s">
        <v>470</v>
      </c>
    </row>
    <row r="371" spans="2:18" ht="20.100000000000001" customHeight="1">
      <c r="B371" s="49" t="str">
        <f t="shared" si="16"/>
        <v/>
      </c>
      <c r="C371" s="49" t="str">
        <f t="shared" si="17"/>
        <v/>
      </c>
      <c r="D371" s="49" t="str">
        <f t="shared" si="18"/>
        <v/>
      </c>
      <c r="E371" s="50" t="s">
        <v>462</v>
      </c>
      <c r="F371" s="50" t="s">
        <v>847</v>
      </c>
      <c r="G371" s="50" t="s">
        <v>585</v>
      </c>
      <c r="H371" s="50" t="s">
        <v>465</v>
      </c>
      <c r="I371" s="50">
        <v>8</v>
      </c>
      <c r="J371" s="50"/>
      <c r="K371" s="50"/>
      <c r="L371" s="50" t="s">
        <v>586</v>
      </c>
      <c r="M371" s="50" t="s">
        <v>467</v>
      </c>
      <c r="N371" s="50">
        <v>0.77</v>
      </c>
      <c r="O371" s="50">
        <v>2.9</v>
      </c>
      <c r="P371" s="50" t="s">
        <v>473</v>
      </c>
      <c r="Q371" s="51" t="s">
        <v>886</v>
      </c>
      <c r="R371" s="51" t="s">
        <v>470</v>
      </c>
    </row>
    <row r="372" spans="2:18" ht="20.100000000000001" customHeight="1">
      <c r="B372" s="49" t="str">
        <f t="shared" si="16"/>
        <v/>
      </c>
      <c r="C372" s="49" t="str">
        <f t="shared" si="17"/>
        <v/>
      </c>
      <c r="D372" s="49" t="str">
        <f t="shared" si="18"/>
        <v/>
      </c>
      <c r="E372" s="50" t="s">
        <v>462</v>
      </c>
      <c r="F372" s="50" t="s">
        <v>847</v>
      </c>
      <c r="G372" s="50" t="s">
        <v>585</v>
      </c>
      <c r="H372" s="50" t="s">
        <v>504</v>
      </c>
      <c r="I372" s="50">
        <v>7</v>
      </c>
      <c r="J372" s="50"/>
      <c r="K372" s="50"/>
      <c r="L372" s="50" t="s">
        <v>586</v>
      </c>
      <c r="M372" s="50" t="s">
        <v>467</v>
      </c>
      <c r="N372" s="50">
        <v>0.76</v>
      </c>
      <c r="O372" s="50">
        <v>2.9</v>
      </c>
      <c r="P372" s="50" t="s">
        <v>473</v>
      </c>
      <c r="Q372" s="51" t="s">
        <v>887</v>
      </c>
      <c r="R372" s="51" t="s">
        <v>470</v>
      </c>
    </row>
    <row r="373" spans="2:18" ht="20.100000000000001" customHeight="1">
      <c r="B373" s="49" t="str">
        <f t="shared" si="16"/>
        <v/>
      </c>
      <c r="C373" s="49" t="str">
        <f t="shared" si="17"/>
        <v/>
      </c>
      <c r="D373" s="49" t="str">
        <f t="shared" si="18"/>
        <v/>
      </c>
      <c r="E373" s="50" t="s">
        <v>462</v>
      </c>
      <c r="F373" s="50" t="s">
        <v>847</v>
      </c>
      <c r="G373" s="50" t="s">
        <v>585</v>
      </c>
      <c r="H373" s="50" t="s">
        <v>465</v>
      </c>
      <c r="I373" s="50">
        <v>7</v>
      </c>
      <c r="J373" s="50"/>
      <c r="K373" s="50"/>
      <c r="L373" s="50" t="s">
        <v>639</v>
      </c>
      <c r="M373" s="50" t="s">
        <v>467</v>
      </c>
      <c r="N373" s="50">
        <v>0.76</v>
      </c>
      <c r="O373" s="50">
        <v>2.9</v>
      </c>
      <c r="P373" s="50" t="s">
        <v>473</v>
      </c>
      <c r="Q373" s="51" t="s">
        <v>888</v>
      </c>
      <c r="R373" s="51" t="s">
        <v>470</v>
      </c>
    </row>
    <row r="374" spans="2:18" ht="20.100000000000001" customHeight="1">
      <c r="B374" s="49" t="str">
        <f t="shared" si="16"/>
        <v/>
      </c>
      <c r="C374" s="49" t="str">
        <f t="shared" si="17"/>
        <v/>
      </c>
      <c r="D374" s="49" t="str">
        <f t="shared" si="18"/>
        <v/>
      </c>
      <c r="E374" s="50" t="s">
        <v>462</v>
      </c>
      <c r="F374" s="50" t="s">
        <v>847</v>
      </c>
      <c r="G374" s="50" t="s">
        <v>588</v>
      </c>
      <c r="H374" s="50" t="s">
        <v>465</v>
      </c>
      <c r="I374" s="50">
        <v>8</v>
      </c>
      <c r="J374" s="50"/>
      <c r="K374" s="50"/>
      <c r="L374" s="50" t="s">
        <v>589</v>
      </c>
      <c r="M374" s="50" t="s">
        <v>467</v>
      </c>
      <c r="N374" s="50">
        <v>0.77</v>
      </c>
      <c r="O374" s="50">
        <v>2.9</v>
      </c>
      <c r="P374" s="50" t="s">
        <v>473</v>
      </c>
      <c r="Q374" s="51" t="s">
        <v>889</v>
      </c>
      <c r="R374" s="51" t="s">
        <v>470</v>
      </c>
    </row>
    <row r="375" spans="2:18" ht="20.100000000000001" customHeight="1">
      <c r="B375" s="49" t="str">
        <f t="shared" si="16"/>
        <v/>
      </c>
      <c r="C375" s="49" t="str">
        <f t="shared" si="17"/>
        <v/>
      </c>
      <c r="D375" s="49" t="str">
        <f t="shared" si="18"/>
        <v/>
      </c>
      <c r="E375" s="50" t="s">
        <v>462</v>
      </c>
      <c r="F375" s="50" t="s">
        <v>847</v>
      </c>
      <c r="G375" s="50" t="s">
        <v>588</v>
      </c>
      <c r="H375" s="50" t="s">
        <v>504</v>
      </c>
      <c r="I375" s="50">
        <v>7</v>
      </c>
      <c r="J375" s="50"/>
      <c r="K375" s="50"/>
      <c r="L375" s="50" t="s">
        <v>589</v>
      </c>
      <c r="M375" s="50" t="s">
        <v>467</v>
      </c>
      <c r="N375" s="50">
        <v>0.75</v>
      </c>
      <c r="O375" s="50">
        <v>2.9</v>
      </c>
      <c r="P375" s="50" t="s">
        <v>473</v>
      </c>
      <c r="Q375" s="51" t="s">
        <v>890</v>
      </c>
      <c r="R375" s="51" t="s">
        <v>470</v>
      </c>
    </row>
    <row r="376" spans="2:18" ht="20.100000000000001" customHeight="1">
      <c r="B376" s="49" t="str">
        <f t="shared" si="16"/>
        <v/>
      </c>
      <c r="C376" s="49" t="str">
        <f t="shared" si="17"/>
        <v/>
      </c>
      <c r="D376" s="49" t="str">
        <f t="shared" si="18"/>
        <v/>
      </c>
      <c r="E376" s="50" t="s">
        <v>462</v>
      </c>
      <c r="F376" s="50" t="s">
        <v>847</v>
      </c>
      <c r="G376" s="50" t="s">
        <v>588</v>
      </c>
      <c r="H376" s="50" t="s">
        <v>465</v>
      </c>
      <c r="I376" s="50">
        <v>7</v>
      </c>
      <c r="J376" s="50"/>
      <c r="K376" s="50"/>
      <c r="L376" s="50" t="s">
        <v>642</v>
      </c>
      <c r="M376" s="50" t="s">
        <v>467</v>
      </c>
      <c r="N376" s="50">
        <v>0.76</v>
      </c>
      <c r="O376" s="50">
        <v>2.9</v>
      </c>
      <c r="P376" s="50" t="s">
        <v>473</v>
      </c>
      <c r="Q376" s="51" t="s">
        <v>891</v>
      </c>
      <c r="R376" s="51" t="s">
        <v>470</v>
      </c>
    </row>
    <row r="377" spans="2:18" ht="20.100000000000001" customHeight="1">
      <c r="B377" s="49" t="str">
        <f t="shared" si="16"/>
        <v/>
      </c>
      <c r="C377" s="49" t="str">
        <f t="shared" si="17"/>
        <v/>
      </c>
      <c r="D377" s="49" t="str">
        <f t="shared" si="18"/>
        <v/>
      </c>
      <c r="E377" s="50" t="s">
        <v>462</v>
      </c>
      <c r="F377" s="50" t="s">
        <v>847</v>
      </c>
      <c r="G377" s="50" t="s">
        <v>591</v>
      </c>
      <c r="H377" s="50" t="s">
        <v>465</v>
      </c>
      <c r="I377" s="50">
        <v>8</v>
      </c>
      <c r="J377" s="50"/>
      <c r="K377" s="50"/>
      <c r="L377" s="50" t="s">
        <v>592</v>
      </c>
      <c r="M377" s="50" t="s">
        <v>467</v>
      </c>
      <c r="N377" s="50">
        <v>0.76</v>
      </c>
      <c r="O377" s="50">
        <v>2.9</v>
      </c>
      <c r="P377" s="50" t="s">
        <v>473</v>
      </c>
      <c r="Q377" s="51" t="s">
        <v>892</v>
      </c>
      <c r="R377" s="51" t="s">
        <v>470</v>
      </c>
    </row>
    <row r="378" spans="2:18" ht="20.100000000000001" customHeight="1">
      <c r="B378" s="49" t="str">
        <f t="shared" si="16"/>
        <v/>
      </c>
      <c r="C378" s="49" t="str">
        <f t="shared" si="17"/>
        <v/>
      </c>
      <c r="D378" s="49" t="str">
        <f t="shared" si="18"/>
        <v/>
      </c>
      <c r="E378" s="50" t="s">
        <v>462</v>
      </c>
      <c r="F378" s="50" t="s">
        <v>847</v>
      </c>
      <c r="G378" s="50" t="s">
        <v>594</v>
      </c>
      <c r="H378" s="50" t="s">
        <v>465</v>
      </c>
      <c r="I378" s="50">
        <v>8</v>
      </c>
      <c r="J378" s="50"/>
      <c r="K378" s="50"/>
      <c r="L378" s="50" t="s">
        <v>595</v>
      </c>
      <c r="M378" s="50" t="s">
        <v>467</v>
      </c>
      <c r="N378" s="50">
        <v>0.76</v>
      </c>
      <c r="O378" s="50">
        <v>2.9</v>
      </c>
      <c r="P378" s="50" t="s">
        <v>473</v>
      </c>
      <c r="Q378" s="51" t="s">
        <v>893</v>
      </c>
      <c r="R378" s="51" t="s">
        <v>470</v>
      </c>
    </row>
    <row r="379" spans="2:18" ht="20.100000000000001" customHeight="1">
      <c r="B379" s="49" t="str">
        <f t="shared" si="16"/>
        <v/>
      </c>
      <c r="C379" s="49" t="str">
        <f t="shared" si="17"/>
        <v/>
      </c>
      <c r="D379" s="49" t="str">
        <f t="shared" si="18"/>
        <v/>
      </c>
      <c r="E379" s="50" t="s">
        <v>462</v>
      </c>
      <c r="F379" s="50" t="s">
        <v>847</v>
      </c>
      <c r="G379" s="50" t="s">
        <v>464</v>
      </c>
      <c r="H379" s="50" t="s">
        <v>504</v>
      </c>
      <c r="I379" s="50">
        <v>10</v>
      </c>
      <c r="J379" s="50"/>
      <c r="K379" s="50"/>
      <c r="L379" s="50" t="s">
        <v>504</v>
      </c>
      <c r="M379" s="50" t="s">
        <v>554</v>
      </c>
      <c r="N379" s="50">
        <v>0.78</v>
      </c>
      <c r="O379" s="50">
        <v>3</v>
      </c>
      <c r="P379" s="50" t="s">
        <v>473</v>
      </c>
      <c r="Q379" s="51" t="s">
        <v>894</v>
      </c>
      <c r="R379" s="51" t="s">
        <v>470</v>
      </c>
    </row>
    <row r="380" spans="2:18" ht="20.100000000000001" customHeight="1">
      <c r="B380" s="49" t="str">
        <f t="shared" si="16"/>
        <v/>
      </c>
      <c r="C380" s="49" t="str">
        <f t="shared" si="17"/>
        <v/>
      </c>
      <c r="D380" s="49" t="str">
        <f t="shared" si="18"/>
        <v/>
      </c>
      <c r="E380" s="50" t="s">
        <v>462</v>
      </c>
      <c r="F380" s="50" t="s">
        <v>847</v>
      </c>
      <c r="G380" s="50" t="s">
        <v>488</v>
      </c>
      <c r="H380" s="50" t="s">
        <v>489</v>
      </c>
      <c r="I380" s="50">
        <v>10</v>
      </c>
      <c r="J380" s="50"/>
      <c r="K380" s="50"/>
      <c r="L380" s="50" t="s">
        <v>504</v>
      </c>
      <c r="M380" s="50" t="s">
        <v>554</v>
      </c>
      <c r="N380" s="50">
        <v>0.78</v>
      </c>
      <c r="O380" s="50">
        <v>3</v>
      </c>
      <c r="P380" s="50" t="s">
        <v>473</v>
      </c>
      <c r="Q380" s="51" t="s">
        <v>895</v>
      </c>
      <c r="R380" s="51" t="s">
        <v>470</v>
      </c>
    </row>
    <row r="381" spans="2:18" ht="20.100000000000001" customHeight="1">
      <c r="B381" s="49" t="str">
        <f t="shared" si="16"/>
        <v/>
      </c>
      <c r="C381" s="49" t="str">
        <f t="shared" si="17"/>
        <v/>
      </c>
      <c r="D381" s="49" t="str">
        <f t="shared" si="18"/>
        <v/>
      </c>
      <c r="E381" s="50" t="s">
        <v>462</v>
      </c>
      <c r="F381" s="50" t="s">
        <v>847</v>
      </c>
      <c r="G381" s="50" t="s">
        <v>488</v>
      </c>
      <c r="H381" s="50" t="s">
        <v>489</v>
      </c>
      <c r="I381" s="50">
        <v>9</v>
      </c>
      <c r="J381" s="50"/>
      <c r="K381" s="50"/>
      <c r="L381" s="50" t="s">
        <v>582</v>
      </c>
      <c r="M381" s="50" t="s">
        <v>554</v>
      </c>
      <c r="N381" s="50">
        <v>0.77</v>
      </c>
      <c r="O381" s="50">
        <v>3</v>
      </c>
      <c r="P381" s="50" t="s">
        <v>473</v>
      </c>
      <c r="Q381" s="51" t="s">
        <v>896</v>
      </c>
      <c r="R381" s="51" t="s">
        <v>470</v>
      </c>
    </row>
    <row r="382" spans="2:18" ht="20.100000000000001" customHeight="1">
      <c r="B382" s="49" t="str">
        <f t="shared" si="16"/>
        <v/>
      </c>
      <c r="C382" s="49" t="str">
        <f t="shared" si="17"/>
        <v/>
      </c>
      <c r="D382" s="49" t="str">
        <f t="shared" si="18"/>
        <v/>
      </c>
      <c r="E382" s="50" t="s">
        <v>462</v>
      </c>
      <c r="F382" s="50" t="s">
        <v>847</v>
      </c>
      <c r="G382" s="50" t="s">
        <v>515</v>
      </c>
      <c r="H382" s="50" t="s">
        <v>516</v>
      </c>
      <c r="I382" s="50">
        <v>10</v>
      </c>
      <c r="J382" s="50"/>
      <c r="K382" s="50"/>
      <c r="L382" s="50" t="s">
        <v>465</v>
      </c>
      <c r="M382" s="50" t="s">
        <v>554</v>
      </c>
      <c r="N382" s="50">
        <v>0.77</v>
      </c>
      <c r="O382" s="50">
        <v>3</v>
      </c>
      <c r="P382" s="50" t="s">
        <v>556</v>
      </c>
      <c r="Q382" s="51" t="s">
        <v>897</v>
      </c>
      <c r="R382" s="51" t="s">
        <v>470</v>
      </c>
    </row>
    <row r="383" spans="2:18" ht="20.100000000000001" customHeight="1">
      <c r="B383" s="49" t="str">
        <f t="shared" si="16"/>
        <v/>
      </c>
      <c r="C383" s="49" t="str">
        <f t="shared" si="17"/>
        <v/>
      </c>
      <c r="D383" s="49" t="str">
        <f t="shared" si="18"/>
        <v/>
      </c>
      <c r="E383" s="50" t="s">
        <v>462</v>
      </c>
      <c r="F383" s="50" t="s">
        <v>847</v>
      </c>
      <c r="G383" s="50" t="s">
        <v>515</v>
      </c>
      <c r="H383" s="50" t="s">
        <v>516</v>
      </c>
      <c r="I383" s="50">
        <v>9</v>
      </c>
      <c r="J383" s="50"/>
      <c r="K383" s="50"/>
      <c r="L383" s="50" t="s">
        <v>504</v>
      </c>
      <c r="M383" s="50" t="s">
        <v>554</v>
      </c>
      <c r="N383" s="50">
        <v>0.77</v>
      </c>
      <c r="O383" s="50">
        <v>3</v>
      </c>
      <c r="P383" s="50" t="s">
        <v>473</v>
      </c>
      <c r="Q383" s="51" t="s">
        <v>898</v>
      </c>
      <c r="R383" s="51" t="s">
        <v>470</v>
      </c>
    </row>
    <row r="384" spans="2:18" ht="20.100000000000001" customHeight="1">
      <c r="B384" s="49" t="str">
        <f t="shared" si="16"/>
        <v/>
      </c>
      <c r="C384" s="49" t="str">
        <f t="shared" si="17"/>
        <v/>
      </c>
      <c r="D384" s="49" t="str">
        <f t="shared" si="18"/>
        <v/>
      </c>
      <c r="E384" s="50" t="s">
        <v>462</v>
      </c>
      <c r="F384" s="50" t="s">
        <v>847</v>
      </c>
      <c r="G384" s="50" t="s">
        <v>491</v>
      </c>
      <c r="H384" s="50" t="s">
        <v>504</v>
      </c>
      <c r="I384" s="50">
        <v>10</v>
      </c>
      <c r="J384" s="50"/>
      <c r="K384" s="50"/>
      <c r="L384" s="50" t="s">
        <v>492</v>
      </c>
      <c r="M384" s="50" t="s">
        <v>554</v>
      </c>
      <c r="N384" s="50">
        <v>0.78</v>
      </c>
      <c r="O384" s="50">
        <v>3</v>
      </c>
      <c r="P384" s="50" t="s">
        <v>473</v>
      </c>
      <c r="Q384" s="51" t="s">
        <v>899</v>
      </c>
      <c r="R384" s="51" t="s">
        <v>470</v>
      </c>
    </row>
    <row r="385" spans="2:18" ht="20.100000000000001" customHeight="1">
      <c r="B385" s="49" t="str">
        <f t="shared" si="16"/>
        <v/>
      </c>
      <c r="C385" s="49" t="str">
        <f t="shared" si="17"/>
        <v/>
      </c>
      <c r="D385" s="49" t="str">
        <f t="shared" si="18"/>
        <v/>
      </c>
      <c r="E385" s="50" t="s">
        <v>462</v>
      </c>
      <c r="F385" s="50" t="s">
        <v>847</v>
      </c>
      <c r="G385" s="50" t="s">
        <v>491</v>
      </c>
      <c r="H385" s="50" t="s">
        <v>582</v>
      </c>
      <c r="I385" s="50">
        <v>9</v>
      </c>
      <c r="J385" s="50"/>
      <c r="K385" s="50"/>
      <c r="L385" s="50" t="s">
        <v>492</v>
      </c>
      <c r="M385" s="50" t="s">
        <v>554</v>
      </c>
      <c r="N385" s="50">
        <v>0.77</v>
      </c>
      <c r="O385" s="50">
        <v>3</v>
      </c>
      <c r="P385" s="50" t="s">
        <v>473</v>
      </c>
      <c r="Q385" s="51" t="s">
        <v>900</v>
      </c>
      <c r="R385" s="51" t="s">
        <v>470</v>
      </c>
    </row>
    <row r="386" spans="2:18" ht="20.100000000000001" customHeight="1">
      <c r="B386" s="49" t="str">
        <f t="shared" si="16"/>
        <v/>
      </c>
      <c r="C386" s="49" t="str">
        <f t="shared" si="17"/>
        <v/>
      </c>
      <c r="D386" s="49" t="str">
        <f t="shared" si="18"/>
        <v/>
      </c>
      <c r="E386" s="50" t="s">
        <v>462</v>
      </c>
      <c r="F386" s="50" t="s">
        <v>847</v>
      </c>
      <c r="G386" s="50" t="s">
        <v>496</v>
      </c>
      <c r="H386" s="50" t="s">
        <v>504</v>
      </c>
      <c r="I386" s="50">
        <v>10</v>
      </c>
      <c r="J386" s="50"/>
      <c r="K386" s="50"/>
      <c r="L386" s="50" t="s">
        <v>497</v>
      </c>
      <c r="M386" s="50" t="s">
        <v>554</v>
      </c>
      <c r="N386" s="50">
        <v>0.78</v>
      </c>
      <c r="O386" s="50">
        <v>3</v>
      </c>
      <c r="P386" s="50" t="s">
        <v>473</v>
      </c>
      <c r="Q386" s="51" t="s">
        <v>901</v>
      </c>
      <c r="R386" s="51" t="s">
        <v>470</v>
      </c>
    </row>
    <row r="387" spans="2:18" ht="20.100000000000001" customHeight="1">
      <c r="B387" s="49" t="str">
        <f t="shared" si="16"/>
        <v/>
      </c>
      <c r="C387" s="49" t="str">
        <f t="shared" si="17"/>
        <v/>
      </c>
      <c r="D387" s="49" t="str">
        <f t="shared" si="18"/>
        <v/>
      </c>
      <c r="E387" s="50" t="s">
        <v>462</v>
      </c>
      <c r="F387" s="50" t="s">
        <v>847</v>
      </c>
      <c r="G387" s="50" t="s">
        <v>496</v>
      </c>
      <c r="H387" s="50" t="s">
        <v>582</v>
      </c>
      <c r="I387" s="50">
        <v>9</v>
      </c>
      <c r="J387" s="50"/>
      <c r="K387" s="50"/>
      <c r="L387" s="50" t="s">
        <v>497</v>
      </c>
      <c r="M387" s="50" t="s">
        <v>554</v>
      </c>
      <c r="N387" s="50">
        <v>0.77</v>
      </c>
      <c r="O387" s="50">
        <v>3</v>
      </c>
      <c r="P387" s="50" t="s">
        <v>473</v>
      </c>
      <c r="Q387" s="51" t="s">
        <v>902</v>
      </c>
      <c r="R387" s="51" t="s">
        <v>470</v>
      </c>
    </row>
    <row r="388" spans="2:18" ht="20.100000000000001" customHeight="1">
      <c r="B388" s="49" t="str">
        <f t="shared" si="16"/>
        <v/>
      </c>
      <c r="C388" s="49" t="str">
        <f t="shared" si="17"/>
        <v/>
      </c>
      <c r="D388" s="49" t="str">
        <f t="shared" si="18"/>
        <v/>
      </c>
      <c r="E388" s="50" t="s">
        <v>462</v>
      </c>
      <c r="F388" s="50" t="s">
        <v>847</v>
      </c>
      <c r="G388" s="50" t="s">
        <v>488</v>
      </c>
      <c r="H388" s="50" t="s">
        <v>504</v>
      </c>
      <c r="I388" s="50">
        <v>10</v>
      </c>
      <c r="J388" s="50"/>
      <c r="K388" s="50"/>
      <c r="L388" s="50" t="s">
        <v>489</v>
      </c>
      <c r="M388" s="50" t="s">
        <v>554</v>
      </c>
      <c r="N388" s="50">
        <v>0.78</v>
      </c>
      <c r="O388" s="50">
        <v>3</v>
      </c>
      <c r="P388" s="50" t="s">
        <v>473</v>
      </c>
      <c r="Q388" s="51" t="s">
        <v>903</v>
      </c>
      <c r="R388" s="51" t="s">
        <v>470</v>
      </c>
    </row>
    <row r="389" spans="2:18" ht="20.100000000000001" customHeight="1">
      <c r="B389" s="49" t="str">
        <f t="shared" si="16"/>
        <v/>
      </c>
      <c r="C389" s="49" t="str">
        <f t="shared" si="17"/>
        <v/>
      </c>
      <c r="D389" s="49" t="str">
        <f t="shared" si="18"/>
        <v/>
      </c>
      <c r="E389" s="50" t="s">
        <v>462</v>
      </c>
      <c r="F389" s="50" t="s">
        <v>847</v>
      </c>
      <c r="G389" s="50" t="s">
        <v>488</v>
      </c>
      <c r="H389" s="50" t="s">
        <v>582</v>
      </c>
      <c r="I389" s="50">
        <v>9</v>
      </c>
      <c r="J389" s="50"/>
      <c r="K389" s="50"/>
      <c r="L389" s="50" t="s">
        <v>489</v>
      </c>
      <c r="M389" s="50" t="s">
        <v>554</v>
      </c>
      <c r="N389" s="50">
        <v>0.77</v>
      </c>
      <c r="O389" s="50">
        <v>3</v>
      </c>
      <c r="P389" s="50" t="s">
        <v>473</v>
      </c>
      <c r="Q389" s="51" t="s">
        <v>904</v>
      </c>
      <c r="R389" s="51" t="s">
        <v>470</v>
      </c>
    </row>
    <row r="390" spans="2:18" ht="20.100000000000001" customHeight="1">
      <c r="B390" s="49" t="str">
        <f t="shared" si="16"/>
        <v/>
      </c>
      <c r="C390" s="49" t="str">
        <f t="shared" si="17"/>
        <v/>
      </c>
      <c r="D390" s="49" t="str">
        <f t="shared" si="18"/>
        <v/>
      </c>
      <c r="E390" s="50" t="s">
        <v>462</v>
      </c>
      <c r="F390" s="50" t="s">
        <v>847</v>
      </c>
      <c r="G390" s="50" t="s">
        <v>515</v>
      </c>
      <c r="H390" s="50" t="s">
        <v>465</v>
      </c>
      <c r="I390" s="50">
        <v>10</v>
      </c>
      <c r="J390" s="50"/>
      <c r="K390" s="50"/>
      <c r="L390" s="50" t="s">
        <v>516</v>
      </c>
      <c r="M390" s="50" t="s">
        <v>554</v>
      </c>
      <c r="N390" s="50">
        <v>0.79</v>
      </c>
      <c r="O390" s="50">
        <v>3</v>
      </c>
      <c r="P390" s="50" t="s">
        <v>473</v>
      </c>
      <c r="Q390" s="51" t="s">
        <v>905</v>
      </c>
      <c r="R390" s="51" t="s">
        <v>470</v>
      </c>
    </row>
    <row r="391" spans="2:18" ht="20.100000000000001" customHeight="1">
      <c r="B391" s="49" t="str">
        <f t="shared" si="16"/>
        <v/>
      </c>
      <c r="C391" s="49" t="str">
        <f t="shared" si="17"/>
        <v/>
      </c>
      <c r="D391" s="49" t="str">
        <f t="shared" si="18"/>
        <v/>
      </c>
      <c r="E391" s="50" t="s">
        <v>462</v>
      </c>
      <c r="F391" s="50" t="s">
        <v>847</v>
      </c>
      <c r="G391" s="50" t="s">
        <v>515</v>
      </c>
      <c r="H391" s="50" t="s">
        <v>504</v>
      </c>
      <c r="I391" s="50">
        <v>9</v>
      </c>
      <c r="J391" s="50"/>
      <c r="K391" s="50"/>
      <c r="L391" s="50" t="s">
        <v>516</v>
      </c>
      <c r="M391" s="50" t="s">
        <v>554</v>
      </c>
      <c r="N391" s="50">
        <v>0.77</v>
      </c>
      <c r="O391" s="50">
        <v>3</v>
      </c>
      <c r="P391" s="50" t="s">
        <v>473</v>
      </c>
      <c r="Q391" s="51" t="s">
        <v>906</v>
      </c>
      <c r="R391" s="51" t="s">
        <v>470</v>
      </c>
    </row>
    <row r="392" spans="2:18" ht="20.100000000000001" customHeight="1">
      <c r="B392" s="49" t="str">
        <f t="shared" si="16"/>
        <v/>
      </c>
      <c r="C392" s="49" t="str">
        <f t="shared" si="17"/>
        <v/>
      </c>
      <c r="D392" s="49" t="str">
        <f t="shared" si="18"/>
        <v/>
      </c>
      <c r="E392" s="50" t="s">
        <v>462</v>
      </c>
      <c r="F392" s="50" t="s">
        <v>847</v>
      </c>
      <c r="G392" s="50" t="s">
        <v>464</v>
      </c>
      <c r="H392" s="50" t="s">
        <v>873</v>
      </c>
      <c r="I392" s="50">
        <v>6</v>
      </c>
      <c r="J392" s="50"/>
      <c r="K392" s="50"/>
      <c r="L392" s="50" t="s">
        <v>873</v>
      </c>
      <c r="M392" s="50" t="s">
        <v>467</v>
      </c>
      <c r="N392" s="50">
        <v>0.75</v>
      </c>
      <c r="O392" s="50">
        <v>3</v>
      </c>
      <c r="P392" s="50" t="s">
        <v>473</v>
      </c>
      <c r="Q392" s="51" t="s">
        <v>907</v>
      </c>
      <c r="R392" s="51" t="s">
        <v>470</v>
      </c>
    </row>
    <row r="393" spans="2:18" ht="20.100000000000001" customHeight="1">
      <c r="B393" s="49" t="str">
        <f t="shared" si="16"/>
        <v/>
      </c>
      <c r="C393" s="49" t="str">
        <f t="shared" si="17"/>
        <v/>
      </c>
      <c r="D393" s="49" t="str">
        <f t="shared" si="18"/>
        <v/>
      </c>
      <c r="E393" s="50" t="s">
        <v>462</v>
      </c>
      <c r="F393" s="50" t="s">
        <v>847</v>
      </c>
      <c r="G393" s="50" t="s">
        <v>488</v>
      </c>
      <c r="H393" s="50" t="s">
        <v>908</v>
      </c>
      <c r="I393" s="50">
        <v>6</v>
      </c>
      <c r="J393" s="50"/>
      <c r="K393" s="50"/>
      <c r="L393" s="50" t="s">
        <v>873</v>
      </c>
      <c r="M393" s="50" t="s">
        <v>467</v>
      </c>
      <c r="N393" s="50">
        <v>0.75</v>
      </c>
      <c r="O393" s="50">
        <v>3</v>
      </c>
      <c r="P393" s="50" t="s">
        <v>473</v>
      </c>
      <c r="Q393" s="51" t="s">
        <v>909</v>
      </c>
      <c r="R393" s="51" t="s">
        <v>470</v>
      </c>
    </row>
    <row r="394" spans="2:18" ht="20.100000000000001" customHeight="1">
      <c r="B394" s="49" t="str">
        <f t="shared" si="16"/>
        <v/>
      </c>
      <c r="C394" s="49" t="str">
        <f t="shared" si="17"/>
        <v/>
      </c>
      <c r="D394" s="49" t="str">
        <f t="shared" si="18"/>
        <v/>
      </c>
      <c r="E394" s="50" t="s">
        <v>462</v>
      </c>
      <c r="F394" s="50" t="s">
        <v>847</v>
      </c>
      <c r="G394" s="50" t="s">
        <v>585</v>
      </c>
      <c r="H394" s="50" t="s">
        <v>586</v>
      </c>
      <c r="I394" s="50">
        <v>6</v>
      </c>
      <c r="J394" s="50"/>
      <c r="K394" s="50"/>
      <c r="L394" s="50" t="s">
        <v>582</v>
      </c>
      <c r="M394" s="50" t="s">
        <v>467</v>
      </c>
      <c r="N394" s="50">
        <v>0.72</v>
      </c>
      <c r="O394" s="50">
        <v>3</v>
      </c>
      <c r="P394" s="50" t="s">
        <v>473</v>
      </c>
      <c r="Q394" s="51" t="s">
        <v>910</v>
      </c>
      <c r="R394" s="51" t="s">
        <v>470</v>
      </c>
    </row>
    <row r="395" spans="2:18" ht="20.100000000000001" customHeight="1">
      <c r="B395" s="49" t="str">
        <f t="shared" si="16"/>
        <v/>
      </c>
      <c r="C395" s="49" t="str">
        <f t="shared" si="17"/>
        <v/>
      </c>
      <c r="D395" s="49" t="str">
        <f t="shared" si="18"/>
        <v/>
      </c>
      <c r="E395" s="50" t="s">
        <v>462</v>
      </c>
      <c r="F395" s="50" t="s">
        <v>847</v>
      </c>
      <c r="G395" s="50" t="s">
        <v>585</v>
      </c>
      <c r="H395" s="50" t="s">
        <v>639</v>
      </c>
      <c r="I395" s="50">
        <v>6</v>
      </c>
      <c r="J395" s="50"/>
      <c r="K395" s="50"/>
      <c r="L395" s="50" t="s">
        <v>504</v>
      </c>
      <c r="M395" s="50" t="s">
        <v>467</v>
      </c>
      <c r="N395" s="50">
        <v>0.71</v>
      </c>
      <c r="O395" s="50">
        <v>3</v>
      </c>
      <c r="P395" s="50" t="s">
        <v>473</v>
      </c>
      <c r="Q395" s="51" t="s">
        <v>911</v>
      </c>
      <c r="R395" s="51" t="s">
        <v>470</v>
      </c>
    </row>
    <row r="396" spans="2:18" ht="20.100000000000001" customHeight="1">
      <c r="B396" s="49" t="str">
        <f t="shared" si="16"/>
        <v/>
      </c>
      <c r="C396" s="49" t="str">
        <f t="shared" si="17"/>
        <v/>
      </c>
      <c r="D396" s="49" t="str">
        <f t="shared" si="18"/>
        <v/>
      </c>
      <c r="E396" s="50" t="s">
        <v>462</v>
      </c>
      <c r="F396" s="50" t="s">
        <v>847</v>
      </c>
      <c r="G396" s="50" t="s">
        <v>588</v>
      </c>
      <c r="H396" s="50" t="s">
        <v>589</v>
      </c>
      <c r="I396" s="50">
        <v>6</v>
      </c>
      <c r="J396" s="50"/>
      <c r="K396" s="50"/>
      <c r="L396" s="50" t="s">
        <v>582</v>
      </c>
      <c r="M396" s="50" t="s">
        <v>467</v>
      </c>
      <c r="N396" s="50">
        <v>0.71</v>
      </c>
      <c r="O396" s="50">
        <v>3</v>
      </c>
      <c r="P396" s="50" t="s">
        <v>473</v>
      </c>
      <c r="Q396" s="51" t="s">
        <v>912</v>
      </c>
      <c r="R396" s="51" t="s">
        <v>470</v>
      </c>
    </row>
    <row r="397" spans="2:18" ht="20.100000000000001" customHeight="1">
      <c r="B397" s="49" t="str">
        <f t="shared" si="16"/>
        <v/>
      </c>
      <c r="C397" s="49" t="str">
        <f t="shared" si="17"/>
        <v/>
      </c>
      <c r="D397" s="49" t="str">
        <f t="shared" si="18"/>
        <v/>
      </c>
      <c r="E397" s="50" t="s">
        <v>462</v>
      </c>
      <c r="F397" s="50" t="s">
        <v>847</v>
      </c>
      <c r="G397" s="50" t="s">
        <v>588</v>
      </c>
      <c r="H397" s="50" t="s">
        <v>642</v>
      </c>
      <c r="I397" s="50">
        <v>6</v>
      </c>
      <c r="J397" s="50"/>
      <c r="K397" s="50"/>
      <c r="L397" s="50" t="s">
        <v>504</v>
      </c>
      <c r="M397" s="50" t="s">
        <v>467</v>
      </c>
      <c r="N397" s="50">
        <v>0.71</v>
      </c>
      <c r="O397" s="50">
        <v>3</v>
      </c>
      <c r="P397" s="50" t="s">
        <v>473</v>
      </c>
      <c r="Q397" s="51" t="s">
        <v>913</v>
      </c>
      <c r="R397" s="51" t="s">
        <v>470</v>
      </c>
    </row>
    <row r="398" spans="2:18" ht="20.100000000000001" customHeight="1">
      <c r="B398" s="49" t="str">
        <f t="shared" si="16"/>
        <v/>
      </c>
      <c r="C398" s="49" t="str">
        <f t="shared" si="17"/>
        <v/>
      </c>
      <c r="D398" s="49" t="str">
        <f t="shared" si="18"/>
        <v/>
      </c>
      <c r="E398" s="50" t="s">
        <v>462</v>
      </c>
      <c r="F398" s="50" t="s">
        <v>847</v>
      </c>
      <c r="G398" s="50" t="s">
        <v>591</v>
      </c>
      <c r="H398" s="50" t="s">
        <v>592</v>
      </c>
      <c r="I398" s="50">
        <v>7</v>
      </c>
      <c r="J398" s="50"/>
      <c r="K398" s="50"/>
      <c r="L398" s="50" t="s">
        <v>504</v>
      </c>
      <c r="M398" s="50" t="s">
        <v>467</v>
      </c>
      <c r="N398" s="50">
        <v>0.7</v>
      </c>
      <c r="O398" s="50">
        <v>3</v>
      </c>
      <c r="P398" s="50" t="s">
        <v>473</v>
      </c>
      <c r="Q398" s="51" t="s">
        <v>914</v>
      </c>
      <c r="R398" s="51" t="s">
        <v>470</v>
      </c>
    </row>
    <row r="399" spans="2:18" ht="20.100000000000001" customHeight="1">
      <c r="B399" s="49" t="str">
        <f t="shared" si="16"/>
        <v/>
      </c>
      <c r="C399" s="49" t="str">
        <f t="shared" si="17"/>
        <v/>
      </c>
      <c r="D399" s="49" t="str">
        <f t="shared" si="18"/>
        <v/>
      </c>
      <c r="E399" s="50" t="s">
        <v>462</v>
      </c>
      <c r="F399" s="50" t="s">
        <v>847</v>
      </c>
      <c r="G399" s="50" t="s">
        <v>591</v>
      </c>
      <c r="H399" s="50" t="s">
        <v>592</v>
      </c>
      <c r="I399" s="50">
        <v>6</v>
      </c>
      <c r="J399" s="50"/>
      <c r="K399" s="50"/>
      <c r="L399" s="50" t="s">
        <v>582</v>
      </c>
      <c r="M399" s="50" t="s">
        <v>467</v>
      </c>
      <c r="N399" s="50">
        <v>0.7</v>
      </c>
      <c r="O399" s="50">
        <v>3</v>
      </c>
      <c r="P399" s="50" t="s">
        <v>473</v>
      </c>
      <c r="Q399" s="51" t="s">
        <v>915</v>
      </c>
      <c r="R399" s="51" t="s">
        <v>470</v>
      </c>
    </row>
    <row r="400" spans="2:18" ht="20.100000000000001" customHeight="1">
      <c r="B400" s="49" t="str">
        <f t="shared" ref="B400:B458" si="19">IF(OR($C$9="",$C$10=""),"",IFERROR(IF(AND($U$20&lt;&gt;R400,$V$20&lt;&gt;R400),"－",IF(AND(COUNTIF($C$9,"*樹脂スペーサー*")&gt;0,OR(M400="空気",F400="一般",F400="一般ＰＧ")),"－",IF(AND($W$23&gt;0,$W$23&gt;=O400),$U$23,IF(AND($W$24&gt;0,$W$24&gt;=O400),$U$24,IF(AND($W$25&gt;0,$W$25&gt;=O400),$U$25,IF(AND($W$26&gt;0,$W$26&gt;=O400),$U$26,IF(AND($W$27&gt;0,$W$27&gt;=O400),$U$27,IF(AND($W$28&gt;0,$W$28&gt;=O400),$U$28,IF(AND($W$29&gt;0,$W$29&gt;=O400),$U$29,"－"))))))))),"－"))</f>
        <v/>
      </c>
      <c r="C400" s="49" t="str">
        <f t="shared" ref="C400:C458" si="20">IF(B400="","",IF(B400&lt;&gt;"－",VLOOKUP(B400,$U$23:$V$29,2,FALSE),"－"))</f>
        <v/>
      </c>
      <c r="D400" s="49" t="str">
        <f t="shared" ref="D400:D458" si="21">IF($H$9="","",IF(AND(COUNTIF($V$32,"*樹脂スペーサー*")&gt;0,OR(M400="空気",F400="一般",F400="一般ＰＧ")),"－",IF(AND($V$33&lt;&gt;R400,$W$33&lt;&gt;R400),"－",IF(MID($H$9,10,1)="Z",IF(N400&lt;=0.7,"○","－"),IF($V$34&gt;=O400,"○","－")))))</f>
        <v/>
      </c>
      <c r="E400" s="50" t="s">
        <v>462</v>
      </c>
      <c r="F400" s="50" t="s">
        <v>847</v>
      </c>
      <c r="G400" s="50" t="s">
        <v>594</v>
      </c>
      <c r="H400" s="50" t="s">
        <v>595</v>
      </c>
      <c r="I400" s="50">
        <v>7</v>
      </c>
      <c r="J400" s="50"/>
      <c r="K400" s="50"/>
      <c r="L400" s="50" t="s">
        <v>504</v>
      </c>
      <c r="M400" s="50" t="s">
        <v>467</v>
      </c>
      <c r="N400" s="50">
        <v>0.7</v>
      </c>
      <c r="O400" s="50">
        <v>3</v>
      </c>
      <c r="P400" s="50" t="s">
        <v>473</v>
      </c>
      <c r="Q400" s="51" t="s">
        <v>916</v>
      </c>
      <c r="R400" s="51" t="s">
        <v>470</v>
      </c>
    </row>
    <row r="401" spans="2:18" ht="20.100000000000001" customHeight="1">
      <c r="B401" s="49" t="str">
        <f t="shared" si="19"/>
        <v/>
      </c>
      <c r="C401" s="49" t="str">
        <f t="shared" si="20"/>
        <v/>
      </c>
      <c r="D401" s="49" t="str">
        <f t="shared" si="21"/>
        <v/>
      </c>
      <c r="E401" s="50" t="s">
        <v>462</v>
      </c>
      <c r="F401" s="50" t="s">
        <v>847</v>
      </c>
      <c r="G401" s="50" t="s">
        <v>594</v>
      </c>
      <c r="H401" s="50" t="s">
        <v>595</v>
      </c>
      <c r="I401" s="50">
        <v>6</v>
      </c>
      <c r="J401" s="50"/>
      <c r="K401" s="50"/>
      <c r="L401" s="50" t="s">
        <v>582</v>
      </c>
      <c r="M401" s="50" t="s">
        <v>467</v>
      </c>
      <c r="N401" s="50">
        <v>0.7</v>
      </c>
      <c r="O401" s="50">
        <v>3</v>
      </c>
      <c r="P401" s="50" t="s">
        <v>473</v>
      </c>
      <c r="Q401" s="51" t="s">
        <v>917</v>
      </c>
      <c r="R401" s="51" t="s">
        <v>470</v>
      </c>
    </row>
    <row r="402" spans="2:18" ht="20.100000000000001" customHeight="1">
      <c r="B402" s="49" t="str">
        <f t="shared" si="19"/>
        <v/>
      </c>
      <c r="C402" s="49" t="str">
        <f t="shared" si="20"/>
        <v/>
      </c>
      <c r="D402" s="49" t="str">
        <f t="shared" si="21"/>
        <v/>
      </c>
      <c r="E402" s="50" t="s">
        <v>462</v>
      </c>
      <c r="F402" s="50" t="s">
        <v>847</v>
      </c>
      <c r="G402" s="50" t="s">
        <v>488</v>
      </c>
      <c r="H402" s="50" t="s">
        <v>873</v>
      </c>
      <c r="I402" s="50">
        <v>6</v>
      </c>
      <c r="J402" s="50"/>
      <c r="K402" s="50"/>
      <c r="L402" s="50" t="s">
        <v>908</v>
      </c>
      <c r="M402" s="50" t="s">
        <v>467</v>
      </c>
      <c r="N402" s="50">
        <v>0.75</v>
      </c>
      <c r="O402" s="50">
        <v>3</v>
      </c>
      <c r="P402" s="50" t="s">
        <v>473</v>
      </c>
      <c r="Q402" s="51" t="s">
        <v>918</v>
      </c>
      <c r="R402" s="51" t="s">
        <v>470</v>
      </c>
    </row>
    <row r="403" spans="2:18" ht="20.100000000000001" customHeight="1">
      <c r="B403" s="49" t="str">
        <f t="shared" si="19"/>
        <v/>
      </c>
      <c r="C403" s="49" t="str">
        <f t="shared" si="20"/>
        <v/>
      </c>
      <c r="D403" s="49" t="str">
        <f t="shared" si="21"/>
        <v/>
      </c>
      <c r="E403" s="50" t="s">
        <v>462</v>
      </c>
      <c r="F403" s="50" t="s">
        <v>847</v>
      </c>
      <c r="G403" s="50" t="s">
        <v>585</v>
      </c>
      <c r="H403" s="50" t="s">
        <v>582</v>
      </c>
      <c r="I403" s="50">
        <v>6</v>
      </c>
      <c r="J403" s="50"/>
      <c r="K403" s="50"/>
      <c r="L403" s="50" t="s">
        <v>586</v>
      </c>
      <c r="M403" s="50" t="s">
        <v>467</v>
      </c>
      <c r="N403" s="50">
        <v>0.74</v>
      </c>
      <c r="O403" s="50">
        <v>3</v>
      </c>
      <c r="P403" s="50" t="s">
        <v>473</v>
      </c>
      <c r="Q403" s="51" t="s">
        <v>919</v>
      </c>
      <c r="R403" s="51" t="s">
        <v>470</v>
      </c>
    </row>
    <row r="404" spans="2:18" ht="20.100000000000001" customHeight="1">
      <c r="B404" s="49" t="str">
        <f t="shared" si="19"/>
        <v/>
      </c>
      <c r="C404" s="49" t="str">
        <f t="shared" si="20"/>
        <v/>
      </c>
      <c r="D404" s="49" t="str">
        <f t="shared" si="21"/>
        <v/>
      </c>
      <c r="E404" s="50" t="s">
        <v>462</v>
      </c>
      <c r="F404" s="50" t="s">
        <v>847</v>
      </c>
      <c r="G404" s="50" t="s">
        <v>585</v>
      </c>
      <c r="H404" s="50" t="s">
        <v>504</v>
      </c>
      <c r="I404" s="50">
        <v>6</v>
      </c>
      <c r="J404" s="50"/>
      <c r="K404" s="50"/>
      <c r="L404" s="50" t="s">
        <v>639</v>
      </c>
      <c r="M404" s="50" t="s">
        <v>467</v>
      </c>
      <c r="N404" s="50">
        <v>0.75</v>
      </c>
      <c r="O404" s="50">
        <v>3</v>
      </c>
      <c r="P404" s="50" t="s">
        <v>473</v>
      </c>
      <c r="Q404" s="51" t="s">
        <v>920</v>
      </c>
      <c r="R404" s="51" t="s">
        <v>470</v>
      </c>
    </row>
    <row r="405" spans="2:18" ht="20.100000000000001" customHeight="1">
      <c r="B405" s="49" t="str">
        <f t="shared" si="19"/>
        <v/>
      </c>
      <c r="C405" s="49" t="str">
        <f t="shared" si="20"/>
        <v/>
      </c>
      <c r="D405" s="49" t="str">
        <f t="shared" si="21"/>
        <v/>
      </c>
      <c r="E405" s="50" t="s">
        <v>462</v>
      </c>
      <c r="F405" s="50" t="s">
        <v>847</v>
      </c>
      <c r="G405" s="50" t="s">
        <v>588</v>
      </c>
      <c r="H405" s="50" t="s">
        <v>582</v>
      </c>
      <c r="I405" s="50">
        <v>6</v>
      </c>
      <c r="J405" s="50"/>
      <c r="K405" s="50"/>
      <c r="L405" s="50" t="s">
        <v>589</v>
      </c>
      <c r="M405" s="50" t="s">
        <v>467</v>
      </c>
      <c r="N405" s="50">
        <v>0.74</v>
      </c>
      <c r="O405" s="50">
        <v>3</v>
      </c>
      <c r="P405" s="50" t="s">
        <v>473</v>
      </c>
      <c r="Q405" s="51" t="s">
        <v>921</v>
      </c>
      <c r="R405" s="51" t="s">
        <v>470</v>
      </c>
    </row>
    <row r="406" spans="2:18" ht="20.100000000000001" customHeight="1">
      <c r="B406" s="49" t="str">
        <f t="shared" si="19"/>
        <v/>
      </c>
      <c r="C406" s="49" t="str">
        <f t="shared" si="20"/>
        <v/>
      </c>
      <c r="D406" s="49" t="str">
        <f t="shared" si="21"/>
        <v/>
      </c>
      <c r="E406" s="50" t="s">
        <v>462</v>
      </c>
      <c r="F406" s="50" t="s">
        <v>847</v>
      </c>
      <c r="G406" s="50" t="s">
        <v>588</v>
      </c>
      <c r="H406" s="50" t="s">
        <v>504</v>
      </c>
      <c r="I406" s="50">
        <v>6</v>
      </c>
      <c r="J406" s="50"/>
      <c r="K406" s="50"/>
      <c r="L406" s="50" t="s">
        <v>642</v>
      </c>
      <c r="M406" s="50" t="s">
        <v>467</v>
      </c>
      <c r="N406" s="50">
        <v>0.75</v>
      </c>
      <c r="O406" s="50">
        <v>3</v>
      </c>
      <c r="P406" s="50" t="s">
        <v>473</v>
      </c>
      <c r="Q406" s="51" t="s">
        <v>922</v>
      </c>
      <c r="R406" s="51" t="s">
        <v>470</v>
      </c>
    </row>
    <row r="407" spans="2:18" ht="20.100000000000001" customHeight="1">
      <c r="B407" s="49" t="str">
        <f t="shared" si="19"/>
        <v/>
      </c>
      <c r="C407" s="49" t="str">
        <f t="shared" si="20"/>
        <v/>
      </c>
      <c r="D407" s="49" t="str">
        <f t="shared" si="21"/>
        <v/>
      </c>
      <c r="E407" s="50" t="s">
        <v>462</v>
      </c>
      <c r="F407" s="50" t="s">
        <v>847</v>
      </c>
      <c r="G407" s="50" t="s">
        <v>591</v>
      </c>
      <c r="H407" s="50" t="s">
        <v>504</v>
      </c>
      <c r="I407" s="50">
        <v>7</v>
      </c>
      <c r="J407" s="50"/>
      <c r="K407" s="50"/>
      <c r="L407" s="50" t="s">
        <v>592</v>
      </c>
      <c r="M407" s="50" t="s">
        <v>467</v>
      </c>
      <c r="N407" s="50">
        <v>0.74</v>
      </c>
      <c r="O407" s="50">
        <v>3</v>
      </c>
      <c r="P407" s="50" t="s">
        <v>473</v>
      </c>
      <c r="Q407" s="51" t="s">
        <v>923</v>
      </c>
      <c r="R407" s="51" t="s">
        <v>470</v>
      </c>
    </row>
    <row r="408" spans="2:18" ht="20.100000000000001" customHeight="1">
      <c r="B408" s="49" t="str">
        <f t="shared" si="19"/>
        <v/>
      </c>
      <c r="C408" s="49" t="str">
        <f t="shared" si="20"/>
        <v/>
      </c>
      <c r="D408" s="49" t="str">
        <f t="shared" si="21"/>
        <v/>
      </c>
      <c r="E408" s="50" t="s">
        <v>462</v>
      </c>
      <c r="F408" s="50" t="s">
        <v>847</v>
      </c>
      <c r="G408" s="50" t="s">
        <v>591</v>
      </c>
      <c r="H408" s="50" t="s">
        <v>582</v>
      </c>
      <c r="I408" s="50">
        <v>6</v>
      </c>
      <c r="J408" s="50"/>
      <c r="K408" s="50"/>
      <c r="L408" s="50" t="s">
        <v>592</v>
      </c>
      <c r="M408" s="50" t="s">
        <v>467</v>
      </c>
      <c r="N408" s="50">
        <v>0.73</v>
      </c>
      <c r="O408" s="50">
        <v>3</v>
      </c>
      <c r="P408" s="50" t="s">
        <v>473</v>
      </c>
      <c r="Q408" s="51" t="s">
        <v>924</v>
      </c>
      <c r="R408" s="51" t="s">
        <v>470</v>
      </c>
    </row>
    <row r="409" spans="2:18" ht="20.100000000000001" customHeight="1">
      <c r="B409" s="49" t="str">
        <f t="shared" si="19"/>
        <v/>
      </c>
      <c r="C409" s="49" t="str">
        <f t="shared" si="20"/>
        <v/>
      </c>
      <c r="D409" s="49" t="str">
        <f t="shared" si="21"/>
        <v/>
      </c>
      <c r="E409" s="50" t="s">
        <v>462</v>
      </c>
      <c r="F409" s="50" t="s">
        <v>847</v>
      </c>
      <c r="G409" s="50" t="s">
        <v>594</v>
      </c>
      <c r="H409" s="50" t="s">
        <v>504</v>
      </c>
      <c r="I409" s="50">
        <v>7</v>
      </c>
      <c r="J409" s="50"/>
      <c r="K409" s="50"/>
      <c r="L409" s="50" t="s">
        <v>595</v>
      </c>
      <c r="M409" s="50" t="s">
        <v>467</v>
      </c>
      <c r="N409" s="50">
        <v>0.74</v>
      </c>
      <c r="O409" s="50">
        <v>3</v>
      </c>
      <c r="P409" s="50" t="s">
        <v>473</v>
      </c>
      <c r="Q409" s="51" t="s">
        <v>925</v>
      </c>
      <c r="R409" s="51" t="s">
        <v>470</v>
      </c>
    </row>
    <row r="410" spans="2:18" ht="20.100000000000001" customHeight="1">
      <c r="B410" s="49" t="str">
        <f t="shared" si="19"/>
        <v/>
      </c>
      <c r="C410" s="49" t="str">
        <f t="shared" si="20"/>
        <v/>
      </c>
      <c r="D410" s="49" t="str">
        <f t="shared" si="21"/>
        <v/>
      </c>
      <c r="E410" s="50" t="s">
        <v>462</v>
      </c>
      <c r="F410" s="50" t="s">
        <v>847</v>
      </c>
      <c r="G410" s="50" t="s">
        <v>594</v>
      </c>
      <c r="H410" s="50" t="s">
        <v>582</v>
      </c>
      <c r="I410" s="50">
        <v>6</v>
      </c>
      <c r="J410" s="50"/>
      <c r="K410" s="50"/>
      <c r="L410" s="50" t="s">
        <v>595</v>
      </c>
      <c r="M410" s="50" t="s">
        <v>467</v>
      </c>
      <c r="N410" s="50">
        <v>0.73</v>
      </c>
      <c r="O410" s="50">
        <v>3</v>
      </c>
      <c r="P410" s="50" t="s">
        <v>473</v>
      </c>
      <c r="Q410" s="51" t="s">
        <v>926</v>
      </c>
      <c r="R410" s="51" t="s">
        <v>470</v>
      </c>
    </row>
    <row r="411" spans="2:18" ht="20.100000000000001" customHeight="1">
      <c r="B411" s="49" t="str">
        <f t="shared" si="19"/>
        <v/>
      </c>
      <c r="C411" s="49" t="str">
        <f t="shared" si="20"/>
        <v/>
      </c>
      <c r="D411" s="49" t="str">
        <f t="shared" si="21"/>
        <v/>
      </c>
      <c r="E411" s="50" t="s">
        <v>462</v>
      </c>
      <c r="F411" s="50" t="s">
        <v>847</v>
      </c>
      <c r="G411" s="50" t="s">
        <v>464</v>
      </c>
      <c r="H411" s="50" t="s">
        <v>582</v>
      </c>
      <c r="I411" s="50">
        <v>8</v>
      </c>
      <c r="J411" s="50"/>
      <c r="K411" s="50"/>
      <c r="L411" s="50" t="s">
        <v>582</v>
      </c>
      <c r="M411" s="50" t="s">
        <v>554</v>
      </c>
      <c r="N411" s="50">
        <v>0.76</v>
      </c>
      <c r="O411" s="50">
        <v>3.1</v>
      </c>
      <c r="P411" s="50" t="s">
        <v>473</v>
      </c>
      <c r="Q411" s="51" t="s">
        <v>927</v>
      </c>
      <c r="R411" s="51" t="s">
        <v>470</v>
      </c>
    </row>
    <row r="412" spans="2:18" ht="20.100000000000001" customHeight="1">
      <c r="B412" s="49" t="str">
        <f t="shared" si="19"/>
        <v/>
      </c>
      <c r="C412" s="49" t="str">
        <f t="shared" si="20"/>
        <v/>
      </c>
      <c r="D412" s="49" t="str">
        <f t="shared" si="21"/>
        <v/>
      </c>
      <c r="E412" s="50" t="s">
        <v>462</v>
      </c>
      <c r="F412" s="50" t="s">
        <v>847</v>
      </c>
      <c r="G412" s="50" t="s">
        <v>488</v>
      </c>
      <c r="H412" s="50" t="s">
        <v>489</v>
      </c>
      <c r="I412" s="50">
        <v>8</v>
      </c>
      <c r="J412" s="50"/>
      <c r="K412" s="50"/>
      <c r="L412" s="50" t="s">
        <v>873</v>
      </c>
      <c r="M412" s="50" t="s">
        <v>554</v>
      </c>
      <c r="N412" s="50">
        <v>0.77</v>
      </c>
      <c r="O412" s="50">
        <v>3.1</v>
      </c>
      <c r="P412" s="50" t="s">
        <v>473</v>
      </c>
      <c r="Q412" s="51" t="s">
        <v>928</v>
      </c>
      <c r="R412" s="51" t="s">
        <v>470</v>
      </c>
    </row>
    <row r="413" spans="2:18" ht="20.100000000000001" customHeight="1">
      <c r="B413" s="49" t="str">
        <f t="shared" si="19"/>
        <v/>
      </c>
      <c r="C413" s="49" t="str">
        <f t="shared" si="20"/>
        <v/>
      </c>
      <c r="D413" s="49" t="str">
        <f t="shared" si="21"/>
        <v/>
      </c>
      <c r="E413" s="50" t="s">
        <v>462</v>
      </c>
      <c r="F413" s="50" t="s">
        <v>847</v>
      </c>
      <c r="G413" s="50" t="s">
        <v>515</v>
      </c>
      <c r="H413" s="50" t="s">
        <v>516</v>
      </c>
      <c r="I413" s="50">
        <v>8</v>
      </c>
      <c r="J413" s="50"/>
      <c r="K413" s="50"/>
      <c r="L413" s="50" t="s">
        <v>582</v>
      </c>
      <c r="M413" s="50" t="s">
        <v>554</v>
      </c>
      <c r="N413" s="50">
        <v>0.76</v>
      </c>
      <c r="O413" s="50">
        <v>3.1</v>
      </c>
      <c r="P413" s="50" t="s">
        <v>473</v>
      </c>
      <c r="Q413" s="51" t="s">
        <v>929</v>
      </c>
      <c r="R413" s="51" t="s">
        <v>470</v>
      </c>
    </row>
    <row r="414" spans="2:18" ht="20.100000000000001" customHeight="1">
      <c r="B414" s="49" t="str">
        <f t="shared" si="19"/>
        <v/>
      </c>
      <c r="C414" s="49" t="str">
        <f t="shared" si="20"/>
        <v/>
      </c>
      <c r="D414" s="49" t="str">
        <f t="shared" si="21"/>
        <v/>
      </c>
      <c r="E414" s="50" t="s">
        <v>462</v>
      </c>
      <c r="F414" s="50" t="s">
        <v>847</v>
      </c>
      <c r="G414" s="50" t="s">
        <v>585</v>
      </c>
      <c r="H414" s="50" t="s">
        <v>586</v>
      </c>
      <c r="I414" s="50">
        <v>8</v>
      </c>
      <c r="J414" s="50"/>
      <c r="K414" s="50"/>
      <c r="L414" s="50" t="s">
        <v>465</v>
      </c>
      <c r="M414" s="50" t="s">
        <v>554</v>
      </c>
      <c r="N414" s="50">
        <v>0.73</v>
      </c>
      <c r="O414" s="50">
        <v>3.1</v>
      </c>
      <c r="P414" s="50" t="s">
        <v>473</v>
      </c>
      <c r="Q414" s="51" t="s">
        <v>930</v>
      </c>
      <c r="R414" s="51" t="s">
        <v>470</v>
      </c>
    </row>
    <row r="415" spans="2:18" ht="20.100000000000001" customHeight="1">
      <c r="B415" s="49" t="str">
        <f t="shared" si="19"/>
        <v/>
      </c>
      <c r="C415" s="49" t="str">
        <f t="shared" si="20"/>
        <v/>
      </c>
      <c r="D415" s="49" t="str">
        <f t="shared" si="21"/>
        <v/>
      </c>
      <c r="E415" s="50" t="s">
        <v>462</v>
      </c>
      <c r="F415" s="50" t="s">
        <v>847</v>
      </c>
      <c r="G415" s="50" t="s">
        <v>585</v>
      </c>
      <c r="H415" s="50" t="s">
        <v>586</v>
      </c>
      <c r="I415" s="50">
        <v>7</v>
      </c>
      <c r="J415" s="50"/>
      <c r="K415" s="50"/>
      <c r="L415" s="50" t="s">
        <v>504</v>
      </c>
      <c r="M415" s="50" t="s">
        <v>554</v>
      </c>
      <c r="N415" s="50">
        <v>0.72</v>
      </c>
      <c r="O415" s="50">
        <v>3.1</v>
      </c>
      <c r="P415" s="50" t="s">
        <v>473</v>
      </c>
      <c r="Q415" s="51" t="s">
        <v>931</v>
      </c>
      <c r="R415" s="51" t="s">
        <v>470</v>
      </c>
    </row>
    <row r="416" spans="2:18" ht="20.100000000000001" customHeight="1">
      <c r="B416" s="49" t="str">
        <f t="shared" si="19"/>
        <v/>
      </c>
      <c r="C416" s="49" t="str">
        <f t="shared" si="20"/>
        <v/>
      </c>
      <c r="D416" s="49" t="str">
        <f t="shared" si="21"/>
        <v/>
      </c>
      <c r="E416" s="50" t="s">
        <v>462</v>
      </c>
      <c r="F416" s="50" t="s">
        <v>847</v>
      </c>
      <c r="G416" s="50" t="s">
        <v>585</v>
      </c>
      <c r="H416" s="50" t="s">
        <v>639</v>
      </c>
      <c r="I416" s="50">
        <v>7</v>
      </c>
      <c r="J416" s="50"/>
      <c r="K416" s="50"/>
      <c r="L416" s="50" t="s">
        <v>465</v>
      </c>
      <c r="M416" s="50" t="s">
        <v>554</v>
      </c>
      <c r="N416" s="50">
        <v>0.71</v>
      </c>
      <c r="O416" s="50">
        <v>3.1</v>
      </c>
      <c r="P416" s="50" t="s">
        <v>473</v>
      </c>
      <c r="Q416" s="51" t="s">
        <v>932</v>
      </c>
      <c r="R416" s="51" t="s">
        <v>470</v>
      </c>
    </row>
    <row r="417" spans="2:18" ht="20.100000000000001" customHeight="1">
      <c r="B417" s="49" t="str">
        <f t="shared" si="19"/>
        <v/>
      </c>
      <c r="C417" s="49" t="str">
        <f t="shared" si="20"/>
        <v/>
      </c>
      <c r="D417" s="49" t="str">
        <f t="shared" si="21"/>
        <v/>
      </c>
      <c r="E417" s="50" t="s">
        <v>462</v>
      </c>
      <c r="F417" s="50" t="s">
        <v>847</v>
      </c>
      <c r="G417" s="50" t="s">
        <v>588</v>
      </c>
      <c r="H417" s="50" t="s">
        <v>589</v>
      </c>
      <c r="I417" s="50">
        <v>8</v>
      </c>
      <c r="J417" s="50"/>
      <c r="K417" s="50"/>
      <c r="L417" s="50" t="s">
        <v>465</v>
      </c>
      <c r="M417" s="50" t="s">
        <v>554</v>
      </c>
      <c r="N417" s="50">
        <v>0.72</v>
      </c>
      <c r="O417" s="50">
        <v>3.1</v>
      </c>
      <c r="P417" s="50" t="s">
        <v>473</v>
      </c>
      <c r="Q417" s="51" t="s">
        <v>933</v>
      </c>
      <c r="R417" s="51" t="s">
        <v>470</v>
      </c>
    </row>
    <row r="418" spans="2:18" ht="20.100000000000001" customHeight="1">
      <c r="B418" s="49" t="str">
        <f t="shared" si="19"/>
        <v/>
      </c>
      <c r="C418" s="49" t="str">
        <f t="shared" si="20"/>
        <v/>
      </c>
      <c r="D418" s="49" t="str">
        <f t="shared" si="21"/>
        <v/>
      </c>
      <c r="E418" s="50" t="s">
        <v>462</v>
      </c>
      <c r="F418" s="50" t="s">
        <v>847</v>
      </c>
      <c r="G418" s="50" t="s">
        <v>588</v>
      </c>
      <c r="H418" s="50" t="s">
        <v>589</v>
      </c>
      <c r="I418" s="50">
        <v>7</v>
      </c>
      <c r="J418" s="50"/>
      <c r="K418" s="50"/>
      <c r="L418" s="50" t="s">
        <v>504</v>
      </c>
      <c r="M418" s="50" t="s">
        <v>554</v>
      </c>
      <c r="N418" s="50">
        <v>0.71</v>
      </c>
      <c r="O418" s="50">
        <v>3.1</v>
      </c>
      <c r="P418" s="50" t="s">
        <v>473</v>
      </c>
      <c r="Q418" s="51" t="s">
        <v>934</v>
      </c>
      <c r="R418" s="51" t="s">
        <v>470</v>
      </c>
    </row>
    <row r="419" spans="2:18" ht="20.100000000000001" customHeight="1">
      <c r="B419" s="49" t="str">
        <f t="shared" si="19"/>
        <v/>
      </c>
      <c r="C419" s="49" t="str">
        <f t="shared" si="20"/>
        <v/>
      </c>
      <c r="D419" s="49" t="str">
        <f t="shared" si="21"/>
        <v/>
      </c>
      <c r="E419" s="50" t="s">
        <v>462</v>
      </c>
      <c r="F419" s="50" t="s">
        <v>847</v>
      </c>
      <c r="G419" s="50" t="s">
        <v>588</v>
      </c>
      <c r="H419" s="50" t="s">
        <v>642</v>
      </c>
      <c r="I419" s="50">
        <v>7</v>
      </c>
      <c r="J419" s="50"/>
      <c r="K419" s="50"/>
      <c r="L419" s="50" t="s">
        <v>465</v>
      </c>
      <c r="M419" s="50" t="s">
        <v>554</v>
      </c>
      <c r="N419" s="50">
        <v>0.71</v>
      </c>
      <c r="O419" s="50">
        <v>3.1</v>
      </c>
      <c r="P419" s="50" t="s">
        <v>473</v>
      </c>
      <c r="Q419" s="51" t="s">
        <v>935</v>
      </c>
      <c r="R419" s="51" t="s">
        <v>470</v>
      </c>
    </row>
    <row r="420" spans="2:18" ht="20.100000000000001" customHeight="1">
      <c r="B420" s="49" t="str">
        <f t="shared" si="19"/>
        <v/>
      </c>
      <c r="C420" s="49" t="str">
        <f t="shared" si="20"/>
        <v/>
      </c>
      <c r="D420" s="49" t="str">
        <f t="shared" si="21"/>
        <v/>
      </c>
      <c r="E420" s="50" t="s">
        <v>462</v>
      </c>
      <c r="F420" s="50" t="s">
        <v>847</v>
      </c>
      <c r="G420" s="50" t="s">
        <v>591</v>
      </c>
      <c r="H420" s="50" t="s">
        <v>592</v>
      </c>
      <c r="I420" s="50">
        <v>8</v>
      </c>
      <c r="J420" s="50"/>
      <c r="K420" s="50"/>
      <c r="L420" s="50" t="s">
        <v>465</v>
      </c>
      <c r="M420" s="50" t="s">
        <v>554</v>
      </c>
      <c r="N420" s="50">
        <v>0.7</v>
      </c>
      <c r="O420" s="50">
        <v>3.1</v>
      </c>
      <c r="P420" s="50" t="s">
        <v>473</v>
      </c>
      <c r="Q420" s="51" t="s">
        <v>936</v>
      </c>
      <c r="R420" s="51" t="s">
        <v>470</v>
      </c>
    </row>
    <row r="421" spans="2:18" ht="20.100000000000001" customHeight="1">
      <c r="B421" s="49" t="str">
        <f t="shared" si="19"/>
        <v/>
      </c>
      <c r="C421" s="49" t="str">
        <f t="shared" si="20"/>
        <v/>
      </c>
      <c r="D421" s="49" t="str">
        <f t="shared" si="21"/>
        <v/>
      </c>
      <c r="E421" s="50" t="s">
        <v>462</v>
      </c>
      <c r="F421" s="50" t="s">
        <v>847</v>
      </c>
      <c r="G421" s="50" t="s">
        <v>594</v>
      </c>
      <c r="H421" s="50" t="s">
        <v>595</v>
      </c>
      <c r="I421" s="50">
        <v>8</v>
      </c>
      <c r="J421" s="50"/>
      <c r="K421" s="50"/>
      <c r="L421" s="50" t="s">
        <v>465</v>
      </c>
      <c r="M421" s="50" t="s">
        <v>554</v>
      </c>
      <c r="N421" s="50">
        <v>0.7</v>
      </c>
      <c r="O421" s="50">
        <v>3.1</v>
      </c>
      <c r="P421" s="50" t="s">
        <v>473</v>
      </c>
      <c r="Q421" s="51" t="s">
        <v>937</v>
      </c>
      <c r="R421" s="51" t="s">
        <v>470</v>
      </c>
    </row>
    <row r="422" spans="2:18" ht="20.100000000000001" customHeight="1">
      <c r="B422" s="49" t="str">
        <f t="shared" si="19"/>
        <v/>
      </c>
      <c r="C422" s="49" t="str">
        <f t="shared" si="20"/>
        <v/>
      </c>
      <c r="D422" s="49" t="str">
        <f t="shared" si="21"/>
        <v/>
      </c>
      <c r="E422" s="50" t="s">
        <v>462</v>
      </c>
      <c r="F422" s="50" t="s">
        <v>847</v>
      </c>
      <c r="G422" s="50" t="s">
        <v>488</v>
      </c>
      <c r="H422" s="50" t="s">
        <v>873</v>
      </c>
      <c r="I422" s="50">
        <v>8</v>
      </c>
      <c r="J422" s="50"/>
      <c r="K422" s="50"/>
      <c r="L422" s="50" t="s">
        <v>489</v>
      </c>
      <c r="M422" s="50" t="s">
        <v>554</v>
      </c>
      <c r="N422" s="50">
        <v>0.76</v>
      </c>
      <c r="O422" s="50">
        <v>3.1</v>
      </c>
      <c r="P422" s="50" t="s">
        <v>473</v>
      </c>
      <c r="Q422" s="51" t="s">
        <v>938</v>
      </c>
      <c r="R422" s="51" t="s">
        <v>470</v>
      </c>
    </row>
    <row r="423" spans="2:18" ht="20.100000000000001" customHeight="1">
      <c r="B423" s="49" t="str">
        <f t="shared" si="19"/>
        <v/>
      </c>
      <c r="C423" s="49" t="str">
        <f t="shared" si="20"/>
        <v/>
      </c>
      <c r="D423" s="49" t="str">
        <f t="shared" si="21"/>
        <v/>
      </c>
      <c r="E423" s="50" t="s">
        <v>462</v>
      </c>
      <c r="F423" s="50" t="s">
        <v>847</v>
      </c>
      <c r="G423" s="50" t="s">
        <v>515</v>
      </c>
      <c r="H423" s="50" t="s">
        <v>582</v>
      </c>
      <c r="I423" s="50">
        <v>8</v>
      </c>
      <c r="J423" s="50"/>
      <c r="K423" s="50"/>
      <c r="L423" s="50" t="s">
        <v>516</v>
      </c>
      <c r="M423" s="50" t="s">
        <v>554</v>
      </c>
      <c r="N423" s="50">
        <v>0.76</v>
      </c>
      <c r="O423" s="50">
        <v>3.1</v>
      </c>
      <c r="P423" s="50" t="s">
        <v>473</v>
      </c>
      <c r="Q423" s="51" t="s">
        <v>939</v>
      </c>
      <c r="R423" s="51" t="s">
        <v>470</v>
      </c>
    </row>
    <row r="424" spans="2:18" ht="20.100000000000001" customHeight="1">
      <c r="B424" s="49" t="str">
        <f t="shared" si="19"/>
        <v/>
      </c>
      <c r="C424" s="49" t="str">
        <f t="shared" si="20"/>
        <v/>
      </c>
      <c r="D424" s="49" t="str">
        <f t="shared" si="21"/>
        <v/>
      </c>
      <c r="E424" s="50" t="s">
        <v>462</v>
      </c>
      <c r="F424" s="50" t="s">
        <v>847</v>
      </c>
      <c r="G424" s="50" t="s">
        <v>585</v>
      </c>
      <c r="H424" s="50" t="s">
        <v>465</v>
      </c>
      <c r="I424" s="50">
        <v>8</v>
      </c>
      <c r="J424" s="50"/>
      <c r="K424" s="50"/>
      <c r="L424" s="50" t="s">
        <v>586</v>
      </c>
      <c r="M424" s="50" t="s">
        <v>554</v>
      </c>
      <c r="N424" s="50">
        <v>0.77</v>
      </c>
      <c r="O424" s="50">
        <v>3.1</v>
      </c>
      <c r="P424" s="50" t="s">
        <v>556</v>
      </c>
      <c r="Q424" s="51" t="s">
        <v>940</v>
      </c>
      <c r="R424" s="51" t="s">
        <v>470</v>
      </c>
    </row>
    <row r="425" spans="2:18" ht="20.100000000000001" customHeight="1">
      <c r="B425" s="49" t="str">
        <f t="shared" si="19"/>
        <v/>
      </c>
      <c r="C425" s="49" t="str">
        <f t="shared" si="20"/>
        <v/>
      </c>
      <c r="D425" s="49" t="str">
        <f t="shared" si="21"/>
        <v/>
      </c>
      <c r="E425" s="50" t="s">
        <v>462</v>
      </c>
      <c r="F425" s="50" t="s">
        <v>847</v>
      </c>
      <c r="G425" s="50" t="s">
        <v>585</v>
      </c>
      <c r="H425" s="50" t="s">
        <v>504</v>
      </c>
      <c r="I425" s="50">
        <v>7</v>
      </c>
      <c r="J425" s="50"/>
      <c r="K425" s="50"/>
      <c r="L425" s="50" t="s">
        <v>586</v>
      </c>
      <c r="M425" s="50" t="s">
        <v>554</v>
      </c>
      <c r="N425" s="50">
        <v>0.75</v>
      </c>
      <c r="O425" s="50">
        <v>3.1</v>
      </c>
      <c r="P425" s="50" t="s">
        <v>473</v>
      </c>
      <c r="Q425" s="51" t="s">
        <v>941</v>
      </c>
      <c r="R425" s="51" t="s">
        <v>470</v>
      </c>
    </row>
    <row r="426" spans="2:18" ht="20.100000000000001" customHeight="1">
      <c r="B426" s="49" t="str">
        <f t="shared" si="19"/>
        <v/>
      </c>
      <c r="C426" s="49" t="str">
        <f t="shared" si="20"/>
        <v/>
      </c>
      <c r="D426" s="49" t="str">
        <f t="shared" si="21"/>
        <v/>
      </c>
      <c r="E426" s="50" t="s">
        <v>462</v>
      </c>
      <c r="F426" s="50" t="s">
        <v>847</v>
      </c>
      <c r="G426" s="50" t="s">
        <v>585</v>
      </c>
      <c r="H426" s="50" t="s">
        <v>465</v>
      </c>
      <c r="I426" s="50">
        <v>7</v>
      </c>
      <c r="J426" s="50"/>
      <c r="K426" s="50"/>
      <c r="L426" s="50" t="s">
        <v>639</v>
      </c>
      <c r="M426" s="50" t="s">
        <v>554</v>
      </c>
      <c r="N426" s="50">
        <v>0.76</v>
      </c>
      <c r="O426" s="50">
        <v>3.1</v>
      </c>
      <c r="P426" s="50" t="s">
        <v>473</v>
      </c>
      <c r="Q426" s="51" t="s">
        <v>942</v>
      </c>
      <c r="R426" s="51" t="s">
        <v>470</v>
      </c>
    </row>
    <row r="427" spans="2:18" ht="20.100000000000001" customHeight="1">
      <c r="B427" s="49" t="str">
        <f t="shared" si="19"/>
        <v/>
      </c>
      <c r="C427" s="49" t="str">
        <f t="shared" si="20"/>
        <v/>
      </c>
      <c r="D427" s="49" t="str">
        <f t="shared" si="21"/>
        <v/>
      </c>
      <c r="E427" s="50" t="s">
        <v>462</v>
      </c>
      <c r="F427" s="50" t="s">
        <v>847</v>
      </c>
      <c r="G427" s="50" t="s">
        <v>588</v>
      </c>
      <c r="H427" s="50" t="s">
        <v>465</v>
      </c>
      <c r="I427" s="50">
        <v>8</v>
      </c>
      <c r="J427" s="50"/>
      <c r="K427" s="50"/>
      <c r="L427" s="50" t="s">
        <v>589</v>
      </c>
      <c r="M427" s="50" t="s">
        <v>554</v>
      </c>
      <c r="N427" s="50">
        <v>0.77</v>
      </c>
      <c r="O427" s="50">
        <v>3.1</v>
      </c>
      <c r="P427" s="50" t="s">
        <v>473</v>
      </c>
      <c r="Q427" s="51" t="s">
        <v>943</v>
      </c>
      <c r="R427" s="51" t="s">
        <v>470</v>
      </c>
    </row>
    <row r="428" spans="2:18" ht="20.100000000000001" customHeight="1">
      <c r="B428" s="49" t="str">
        <f t="shared" si="19"/>
        <v/>
      </c>
      <c r="C428" s="49" t="str">
        <f t="shared" si="20"/>
        <v/>
      </c>
      <c r="D428" s="49" t="str">
        <f t="shared" si="21"/>
        <v/>
      </c>
      <c r="E428" s="50" t="s">
        <v>462</v>
      </c>
      <c r="F428" s="50" t="s">
        <v>847</v>
      </c>
      <c r="G428" s="50" t="s">
        <v>588</v>
      </c>
      <c r="H428" s="50" t="s">
        <v>504</v>
      </c>
      <c r="I428" s="50">
        <v>7</v>
      </c>
      <c r="J428" s="50"/>
      <c r="K428" s="50"/>
      <c r="L428" s="50" t="s">
        <v>589</v>
      </c>
      <c r="M428" s="50" t="s">
        <v>554</v>
      </c>
      <c r="N428" s="50">
        <v>0.75</v>
      </c>
      <c r="O428" s="50">
        <v>3.1</v>
      </c>
      <c r="P428" s="50" t="s">
        <v>473</v>
      </c>
      <c r="Q428" s="51" t="s">
        <v>944</v>
      </c>
      <c r="R428" s="51" t="s">
        <v>470</v>
      </c>
    </row>
    <row r="429" spans="2:18" ht="20.100000000000001" customHeight="1">
      <c r="B429" s="49" t="str">
        <f t="shared" si="19"/>
        <v/>
      </c>
      <c r="C429" s="49" t="str">
        <f t="shared" si="20"/>
        <v/>
      </c>
      <c r="D429" s="49" t="str">
        <f t="shared" si="21"/>
        <v/>
      </c>
      <c r="E429" s="50" t="s">
        <v>462</v>
      </c>
      <c r="F429" s="50" t="s">
        <v>847</v>
      </c>
      <c r="G429" s="50" t="s">
        <v>588</v>
      </c>
      <c r="H429" s="50" t="s">
        <v>465</v>
      </c>
      <c r="I429" s="50">
        <v>7</v>
      </c>
      <c r="J429" s="50"/>
      <c r="K429" s="50"/>
      <c r="L429" s="50" t="s">
        <v>642</v>
      </c>
      <c r="M429" s="50" t="s">
        <v>554</v>
      </c>
      <c r="N429" s="50">
        <v>0.76</v>
      </c>
      <c r="O429" s="50">
        <v>3.1</v>
      </c>
      <c r="P429" s="50" t="s">
        <v>473</v>
      </c>
      <c r="Q429" s="51" t="s">
        <v>945</v>
      </c>
      <c r="R429" s="51" t="s">
        <v>470</v>
      </c>
    </row>
    <row r="430" spans="2:18" ht="20.100000000000001" customHeight="1">
      <c r="B430" s="49" t="str">
        <f t="shared" si="19"/>
        <v/>
      </c>
      <c r="C430" s="49" t="str">
        <f t="shared" si="20"/>
        <v/>
      </c>
      <c r="D430" s="49" t="str">
        <f t="shared" si="21"/>
        <v/>
      </c>
      <c r="E430" s="50" t="s">
        <v>462</v>
      </c>
      <c r="F430" s="50" t="s">
        <v>847</v>
      </c>
      <c r="G430" s="50" t="s">
        <v>591</v>
      </c>
      <c r="H430" s="50" t="s">
        <v>465</v>
      </c>
      <c r="I430" s="50">
        <v>8</v>
      </c>
      <c r="J430" s="50"/>
      <c r="K430" s="50"/>
      <c r="L430" s="50" t="s">
        <v>592</v>
      </c>
      <c r="M430" s="50" t="s">
        <v>554</v>
      </c>
      <c r="N430" s="50">
        <v>0.76</v>
      </c>
      <c r="O430" s="50">
        <v>3.1</v>
      </c>
      <c r="P430" s="50" t="s">
        <v>473</v>
      </c>
      <c r="Q430" s="51" t="s">
        <v>946</v>
      </c>
      <c r="R430" s="51" t="s">
        <v>470</v>
      </c>
    </row>
    <row r="431" spans="2:18" ht="20.100000000000001" customHeight="1">
      <c r="B431" s="49" t="str">
        <f t="shared" si="19"/>
        <v/>
      </c>
      <c r="C431" s="49" t="str">
        <f t="shared" si="20"/>
        <v/>
      </c>
      <c r="D431" s="49" t="str">
        <f t="shared" si="21"/>
        <v/>
      </c>
      <c r="E431" s="50" t="s">
        <v>462</v>
      </c>
      <c r="F431" s="50" t="s">
        <v>847</v>
      </c>
      <c r="G431" s="50" t="s">
        <v>594</v>
      </c>
      <c r="H431" s="50" t="s">
        <v>465</v>
      </c>
      <c r="I431" s="50">
        <v>8</v>
      </c>
      <c r="J431" s="50"/>
      <c r="K431" s="50"/>
      <c r="L431" s="50" t="s">
        <v>595</v>
      </c>
      <c r="M431" s="50" t="s">
        <v>554</v>
      </c>
      <c r="N431" s="50">
        <v>0.76</v>
      </c>
      <c r="O431" s="50">
        <v>3.1</v>
      </c>
      <c r="P431" s="50" t="s">
        <v>473</v>
      </c>
      <c r="Q431" s="51" t="s">
        <v>947</v>
      </c>
      <c r="R431" s="51" t="s">
        <v>470</v>
      </c>
    </row>
    <row r="432" spans="2:18" ht="20.100000000000001" customHeight="1">
      <c r="B432" s="49" t="str">
        <f t="shared" si="19"/>
        <v/>
      </c>
      <c r="C432" s="49" t="str">
        <f t="shared" si="20"/>
        <v/>
      </c>
      <c r="D432" s="49" t="str">
        <f t="shared" si="21"/>
        <v/>
      </c>
      <c r="E432" s="50" t="s">
        <v>462</v>
      </c>
      <c r="F432" s="50" t="s">
        <v>847</v>
      </c>
      <c r="G432" s="50" t="s">
        <v>585</v>
      </c>
      <c r="H432" s="50" t="s">
        <v>639</v>
      </c>
      <c r="I432" s="50">
        <v>5</v>
      </c>
      <c r="J432" s="50"/>
      <c r="K432" s="50"/>
      <c r="L432" s="50" t="s">
        <v>582</v>
      </c>
      <c r="M432" s="50" t="s">
        <v>467</v>
      </c>
      <c r="N432" s="50">
        <v>0.7</v>
      </c>
      <c r="O432" s="50">
        <v>3.1</v>
      </c>
      <c r="P432" s="50" t="s">
        <v>473</v>
      </c>
      <c r="Q432" s="51" t="s">
        <v>948</v>
      </c>
      <c r="R432" s="51" t="s">
        <v>470</v>
      </c>
    </row>
    <row r="433" spans="2:18" ht="20.100000000000001" customHeight="1">
      <c r="B433" s="49" t="str">
        <f t="shared" si="19"/>
        <v/>
      </c>
      <c r="C433" s="49" t="str">
        <f t="shared" si="20"/>
        <v/>
      </c>
      <c r="D433" s="49" t="str">
        <f t="shared" si="21"/>
        <v/>
      </c>
      <c r="E433" s="50" t="s">
        <v>462</v>
      </c>
      <c r="F433" s="50" t="s">
        <v>847</v>
      </c>
      <c r="G433" s="50" t="s">
        <v>588</v>
      </c>
      <c r="H433" s="50" t="s">
        <v>642</v>
      </c>
      <c r="I433" s="50">
        <v>5</v>
      </c>
      <c r="J433" s="50"/>
      <c r="K433" s="50"/>
      <c r="L433" s="50" t="s">
        <v>582</v>
      </c>
      <c r="M433" s="50" t="s">
        <v>467</v>
      </c>
      <c r="N433" s="50">
        <v>0.7</v>
      </c>
      <c r="O433" s="50">
        <v>3.1</v>
      </c>
      <c r="P433" s="50" t="s">
        <v>473</v>
      </c>
      <c r="Q433" s="51" t="s">
        <v>949</v>
      </c>
      <c r="R433" s="51" t="s">
        <v>470</v>
      </c>
    </row>
    <row r="434" spans="2:18" ht="20.100000000000001" customHeight="1">
      <c r="B434" s="49" t="str">
        <f t="shared" si="19"/>
        <v/>
      </c>
      <c r="C434" s="49" t="str">
        <f t="shared" si="20"/>
        <v/>
      </c>
      <c r="D434" s="49" t="str">
        <f t="shared" si="21"/>
        <v/>
      </c>
      <c r="E434" s="50" t="s">
        <v>462</v>
      </c>
      <c r="F434" s="50" t="s">
        <v>847</v>
      </c>
      <c r="G434" s="50" t="s">
        <v>585</v>
      </c>
      <c r="H434" s="50" t="s">
        <v>582</v>
      </c>
      <c r="I434" s="50">
        <v>5</v>
      </c>
      <c r="J434" s="50"/>
      <c r="K434" s="50"/>
      <c r="L434" s="50" t="s">
        <v>639</v>
      </c>
      <c r="M434" s="50" t="s">
        <v>467</v>
      </c>
      <c r="N434" s="50">
        <v>0.74</v>
      </c>
      <c r="O434" s="50">
        <v>3.1</v>
      </c>
      <c r="P434" s="50" t="s">
        <v>473</v>
      </c>
      <c r="Q434" s="51" t="s">
        <v>950</v>
      </c>
      <c r="R434" s="51" t="s">
        <v>470</v>
      </c>
    </row>
    <row r="435" spans="2:18" ht="20.100000000000001" customHeight="1">
      <c r="B435" s="49" t="str">
        <f t="shared" si="19"/>
        <v/>
      </c>
      <c r="C435" s="49" t="str">
        <f t="shared" si="20"/>
        <v/>
      </c>
      <c r="D435" s="49" t="str">
        <f t="shared" si="21"/>
        <v/>
      </c>
      <c r="E435" s="50" t="s">
        <v>462</v>
      </c>
      <c r="F435" s="50" t="s">
        <v>847</v>
      </c>
      <c r="G435" s="50" t="s">
        <v>588</v>
      </c>
      <c r="H435" s="50" t="s">
        <v>582</v>
      </c>
      <c r="I435" s="50">
        <v>5</v>
      </c>
      <c r="J435" s="50"/>
      <c r="K435" s="50"/>
      <c r="L435" s="50" t="s">
        <v>642</v>
      </c>
      <c r="M435" s="50" t="s">
        <v>467</v>
      </c>
      <c r="N435" s="50">
        <v>0.74</v>
      </c>
      <c r="O435" s="50">
        <v>3.1</v>
      </c>
      <c r="P435" s="50" t="s">
        <v>473</v>
      </c>
      <c r="Q435" s="51" t="s">
        <v>951</v>
      </c>
      <c r="R435" s="51" t="s">
        <v>470</v>
      </c>
    </row>
    <row r="436" spans="2:18" ht="20.100000000000001" customHeight="1">
      <c r="B436" s="49" t="str">
        <f t="shared" si="19"/>
        <v/>
      </c>
      <c r="C436" s="49" t="str">
        <f t="shared" si="20"/>
        <v/>
      </c>
      <c r="D436" s="49" t="str">
        <f t="shared" si="21"/>
        <v/>
      </c>
      <c r="E436" s="50" t="s">
        <v>462</v>
      </c>
      <c r="F436" s="50" t="s">
        <v>847</v>
      </c>
      <c r="G436" s="50" t="s">
        <v>585</v>
      </c>
      <c r="H436" s="50" t="s">
        <v>586</v>
      </c>
      <c r="I436" s="50">
        <v>6</v>
      </c>
      <c r="J436" s="50"/>
      <c r="K436" s="50"/>
      <c r="L436" s="50" t="s">
        <v>582</v>
      </c>
      <c r="M436" s="50" t="s">
        <v>554</v>
      </c>
      <c r="N436" s="50">
        <v>0.72</v>
      </c>
      <c r="O436" s="50">
        <v>3.2</v>
      </c>
      <c r="P436" s="50" t="s">
        <v>473</v>
      </c>
      <c r="Q436" s="51" t="s">
        <v>952</v>
      </c>
      <c r="R436" s="51" t="s">
        <v>470</v>
      </c>
    </row>
    <row r="437" spans="2:18" ht="20.100000000000001" customHeight="1">
      <c r="B437" s="49" t="str">
        <f t="shared" si="19"/>
        <v/>
      </c>
      <c r="C437" s="49" t="str">
        <f t="shared" si="20"/>
        <v/>
      </c>
      <c r="D437" s="49" t="str">
        <f t="shared" si="21"/>
        <v/>
      </c>
      <c r="E437" s="50" t="s">
        <v>462</v>
      </c>
      <c r="F437" s="50" t="s">
        <v>847</v>
      </c>
      <c r="G437" s="50" t="s">
        <v>585</v>
      </c>
      <c r="H437" s="50" t="s">
        <v>639</v>
      </c>
      <c r="I437" s="50">
        <v>6</v>
      </c>
      <c r="J437" s="50"/>
      <c r="K437" s="50"/>
      <c r="L437" s="50" t="s">
        <v>504</v>
      </c>
      <c r="M437" s="50" t="s">
        <v>554</v>
      </c>
      <c r="N437" s="50">
        <v>0.71</v>
      </c>
      <c r="O437" s="50">
        <v>3.2</v>
      </c>
      <c r="P437" s="50" t="s">
        <v>473</v>
      </c>
      <c r="Q437" s="51" t="s">
        <v>953</v>
      </c>
      <c r="R437" s="51" t="s">
        <v>470</v>
      </c>
    </row>
    <row r="438" spans="2:18" ht="20.100000000000001" customHeight="1">
      <c r="B438" s="49" t="str">
        <f t="shared" si="19"/>
        <v/>
      </c>
      <c r="C438" s="49" t="str">
        <f t="shared" si="20"/>
        <v/>
      </c>
      <c r="D438" s="49" t="str">
        <f t="shared" si="21"/>
        <v/>
      </c>
      <c r="E438" s="50" t="s">
        <v>462</v>
      </c>
      <c r="F438" s="50" t="s">
        <v>847</v>
      </c>
      <c r="G438" s="50" t="s">
        <v>588</v>
      </c>
      <c r="H438" s="50" t="s">
        <v>589</v>
      </c>
      <c r="I438" s="50">
        <v>6</v>
      </c>
      <c r="J438" s="50"/>
      <c r="K438" s="50"/>
      <c r="L438" s="50" t="s">
        <v>582</v>
      </c>
      <c r="M438" s="50" t="s">
        <v>554</v>
      </c>
      <c r="N438" s="50">
        <v>0.71</v>
      </c>
      <c r="O438" s="50">
        <v>3.2</v>
      </c>
      <c r="P438" s="50" t="s">
        <v>473</v>
      </c>
      <c r="Q438" s="51" t="s">
        <v>954</v>
      </c>
      <c r="R438" s="51" t="s">
        <v>470</v>
      </c>
    </row>
    <row r="439" spans="2:18" ht="20.100000000000001" customHeight="1">
      <c r="B439" s="49" t="str">
        <f t="shared" si="19"/>
        <v/>
      </c>
      <c r="C439" s="49" t="str">
        <f t="shared" si="20"/>
        <v/>
      </c>
      <c r="D439" s="49" t="str">
        <f t="shared" si="21"/>
        <v/>
      </c>
      <c r="E439" s="50" t="s">
        <v>462</v>
      </c>
      <c r="F439" s="50" t="s">
        <v>847</v>
      </c>
      <c r="G439" s="50" t="s">
        <v>588</v>
      </c>
      <c r="H439" s="50" t="s">
        <v>642</v>
      </c>
      <c r="I439" s="50">
        <v>6</v>
      </c>
      <c r="J439" s="50"/>
      <c r="K439" s="50"/>
      <c r="L439" s="50" t="s">
        <v>504</v>
      </c>
      <c r="M439" s="50" t="s">
        <v>554</v>
      </c>
      <c r="N439" s="50">
        <v>0.71</v>
      </c>
      <c r="O439" s="50">
        <v>3.2</v>
      </c>
      <c r="P439" s="50" t="s">
        <v>473</v>
      </c>
      <c r="Q439" s="51" t="s">
        <v>955</v>
      </c>
      <c r="R439" s="51" t="s">
        <v>470</v>
      </c>
    </row>
    <row r="440" spans="2:18" ht="20.100000000000001" customHeight="1">
      <c r="B440" s="49" t="str">
        <f t="shared" si="19"/>
        <v/>
      </c>
      <c r="C440" s="49" t="str">
        <f t="shared" si="20"/>
        <v/>
      </c>
      <c r="D440" s="49" t="str">
        <f t="shared" si="21"/>
        <v/>
      </c>
      <c r="E440" s="50" t="s">
        <v>462</v>
      </c>
      <c r="F440" s="50" t="s">
        <v>847</v>
      </c>
      <c r="G440" s="50" t="s">
        <v>591</v>
      </c>
      <c r="H440" s="50" t="s">
        <v>592</v>
      </c>
      <c r="I440" s="50">
        <v>7</v>
      </c>
      <c r="J440" s="50"/>
      <c r="K440" s="50"/>
      <c r="L440" s="50" t="s">
        <v>504</v>
      </c>
      <c r="M440" s="50" t="s">
        <v>554</v>
      </c>
      <c r="N440" s="50">
        <v>0.7</v>
      </c>
      <c r="O440" s="50">
        <v>3.2</v>
      </c>
      <c r="P440" s="50" t="s">
        <v>473</v>
      </c>
      <c r="Q440" s="51" t="s">
        <v>956</v>
      </c>
      <c r="R440" s="51" t="s">
        <v>470</v>
      </c>
    </row>
    <row r="441" spans="2:18" ht="20.100000000000001" customHeight="1">
      <c r="B441" s="49" t="str">
        <f t="shared" si="19"/>
        <v/>
      </c>
      <c r="C441" s="49" t="str">
        <f t="shared" si="20"/>
        <v/>
      </c>
      <c r="D441" s="49" t="str">
        <f t="shared" si="21"/>
        <v/>
      </c>
      <c r="E441" s="50" t="s">
        <v>462</v>
      </c>
      <c r="F441" s="50" t="s">
        <v>847</v>
      </c>
      <c r="G441" s="50" t="s">
        <v>594</v>
      </c>
      <c r="H441" s="50" t="s">
        <v>595</v>
      </c>
      <c r="I441" s="50">
        <v>7</v>
      </c>
      <c r="J441" s="50"/>
      <c r="K441" s="50"/>
      <c r="L441" s="50" t="s">
        <v>504</v>
      </c>
      <c r="M441" s="50" t="s">
        <v>554</v>
      </c>
      <c r="N441" s="50">
        <v>0.7</v>
      </c>
      <c r="O441" s="50">
        <v>3.2</v>
      </c>
      <c r="P441" s="50" t="s">
        <v>473</v>
      </c>
      <c r="Q441" s="51" t="s">
        <v>957</v>
      </c>
      <c r="R441" s="51" t="s">
        <v>470</v>
      </c>
    </row>
    <row r="442" spans="2:18" ht="20.100000000000001" customHeight="1">
      <c r="B442" s="49" t="str">
        <f t="shared" si="19"/>
        <v/>
      </c>
      <c r="C442" s="49" t="str">
        <f t="shared" si="20"/>
        <v/>
      </c>
      <c r="D442" s="49" t="str">
        <f t="shared" si="21"/>
        <v/>
      </c>
      <c r="E442" s="50" t="s">
        <v>462</v>
      </c>
      <c r="F442" s="50" t="s">
        <v>847</v>
      </c>
      <c r="G442" s="50" t="s">
        <v>585</v>
      </c>
      <c r="H442" s="50" t="s">
        <v>582</v>
      </c>
      <c r="I442" s="50">
        <v>6</v>
      </c>
      <c r="J442" s="50"/>
      <c r="K442" s="50"/>
      <c r="L442" s="50" t="s">
        <v>586</v>
      </c>
      <c r="M442" s="50" t="s">
        <v>554</v>
      </c>
      <c r="N442" s="50">
        <v>0.74</v>
      </c>
      <c r="O442" s="50">
        <v>3.2</v>
      </c>
      <c r="P442" s="50" t="s">
        <v>473</v>
      </c>
      <c r="Q442" s="51" t="s">
        <v>958</v>
      </c>
      <c r="R442" s="51" t="s">
        <v>470</v>
      </c>
    </row>
    <row r="443" spans="2:18" ht="20.100000000000001" customHeight="1">
      <c r="B443" s="49" t="str">
        <f t="shared" si="19"/>
        <v/>
      </c>
      <c r="C443" s="49" t="str">
        <f t="shared" si="20"/>
        <v/>
      </c>
      <c r="D443" s="49" t="str">
        <f t="shared" si="21"/>
        <v/>
      </c>
      <c r="E443" s="50" t="s">
        <v>462</v>
      </c>
      <c r="F443" s="50" t="s">
        <v>847</v>
      </c>
      <c r="G443" s="50" t="s">
        <v>585</v>
      </c>
      <c r="H443" s="50" t="s">
        <v>504</v>
      </c>
      <c r="I443" s="50">
        <v>6</v>
      </c>
      <c r="J443" s="50"/>
      <c r="K443" s="50"/>
      <c r="L443" s="50" t="s">
        <v>639</v>
      </c>
      <c r="M443" s="50" t="s">
        <v>554</v>
      </c>
      <c r="N443" s="50">
        <v>0.75</v>
      </c>
      <c r="O443" s="50">
        <v>3.2</v>
      </c>
      <c r="P443" s="50" t="s">
        <v>473</v>
      </c>
      <c r="Q443" s="51" t="s">
        <v>959</v>
      </c>
      <c r="R443" s="51" t="s">
        <v>470</v>
      </c>
    </row>
    <row r="444" spans="2:18" ht="20.100000000000001" customHeight="1">
      <c r="B444" s="49" t="str">
        <f t="shared" si="19"/>
        <v/>
      </c>
      <c r="C444" s="49" t="str">
        <f t="shared" si="20"/>
        <v/>
      </c>
      <c r="D444" s="49" t="str">
        <f t="shared" si="21"/>
        <v/>
      </c>
      <c r="E444" s="50" t="s">
        <v>462</v>
      </c>
      <c r="F444" s="50" t="s">
        <v>847</v>
      </c>
      <c r="G444" s="50" t="s">
        <v>588</v>
      </c>
      <c r="H444" s="50" t="s">
        <v>582</v>
      </c>
      <c r="I444" s="50">
        <v>6</v>
      </c>
      <c r="J444" s="50"/>
      <c r="K444" s="50"/>
      <c r="L444" s="50" t="s">
        <v>589</v>
      </c>
      <c r="M444" s="50" t="s">
        <v>554</v>
      </c>
      <c r="N444" s="50">
        <v>0.74</v>
      </c>
      <c r="O444" s="50">
        <v>3.2</v>
      </c>
      <c r="P444" s="50" t="s">
        <v>473</v>
      </c>
      <c r="Q444" s="51" t="s">
        <v>960</v>
      </c>
      <c r="R444" s="51" t="s">
        <v>470</v>
      </c>
    </row>
    <row r="445" spans="2:18" ht="20.100000000000001" customHeight="1">
      <c r="B445" s="49" t="str">
        <f t="shared" si="19"/>
        <v/>
      </c>
      <c r="C445" s="49" t="str">
        <f t="shared" si="20"/>
        <v/>
      </c>
      <c r="D445" s="49" t="str">
        <f t="shared" si="21"/>
        <v/>
      </c>
      <c r="E445" s="50" t="s">
        <v>462</v>
      </c>
      <c r="F445" s="50" t="s">
        <v>847</v>
      </c>
      <c r="G445" s="50" t="s">
        <v>588</v>
      </c>
      <c r="H445" s="50" t="s">
        <v>504</v>
      </c>
      <c r="I445" s="50">
        <v>6</v>
      </c>
      <c r="J445" s="50"/>
      <c r="K445" s="50"/>
      <c r="L445" s="50" t="s">
        <v>642</v>
      </c>
      <c r="M445" s="50" t="s">
        <v>554</v>
      </c>
      <c r="N445" s="50">
        <v>0.75</v>
      </c>
      <c r="O445" s="50">
        <v>3.2</v>
      </c>
      <c r="P445" s="50" t="s">
        <v>473</v>
      </c>
      <c r="Q445" s="51" t="s">
        <v>961</v>
      </c>
      <c r="R445" s="51" t="s">
        <v>470</v>
      </c>
    </row>
    <row r="446" spans="2:18" ht="20.100000000000001" customHeight="1">
      <c r="B446" s="49" t="str">
        <f t="shared" si="19"/>
        <v/>
      </c>
      <c r="C446" s="49" t="str">
        <f t="shared" si="20"/>
        <v/>
      </c>
      <c r="D446" s="49" t="str">
        <f t="shared" si="21"/>
        <v/>
      </c>
      <c r="E446" s="50" t="s">
        <v>462</v>
      </c>
      <c r="F446" s="50" t="s">
        <v>847</v>
      </c>
      <c r="G446" s="50" t="s">
        <v>591</v>
      </c>
      <c r="H446" s="50" t="s">
        <v>504</v>
      </c>
      <c r="I446" s="50">
        <v>7</v>
      </c>
      <c r="J446" s="50"/>
      <c r="K446" s="50"/>
      <c r="L446" s="50" t="s">
        <v>592</v>
      </c>
      <c r="M446" s="50" t="s">
        <v>554</v>
      </c>
      <c r="N446" s="50">
        <v>0.74</v>
      </c>
      <c r="O446" s="50">
        <v>3.2</v>
      </c>
      <c r="P446" s="50" t="s">
        <v>473</v>
      </c>
      <c r="Q446" s="51" t="s">
        <v>962</v>
      </c>
      <c r="R446" s="51" t="s">
        <v>470</v>
      </c>
    </row>
    <row r="447" spans="2:18" ht="20.100000000000001" customHeight="1">
      <c r="B447" s="49" t="str">
        <f t="shared" si="19"/>
        <v/>
      </c>
      <c r="C447" s="49" t="str">
        <f t="shared" si="20"/>
        <v/>
      </c>
      <c r="D447" s="49" t="str">
        <f t="shared" si="21"/>
        <v/>
      </c>
      <c r="E447" s="50" t="s">
        <v>462</v>
      </c>
      <c r="F447" s="50" t="s">
        <v>847</v>
      </c>
      <c r="G447" s="50" t="s">
        <v>594</v>
      </c>
      <c r="H447" s="50" t="s">
        <v>504</v>
      </c>
      <c r="I447" s="50">
        <v>7</v>
      </c>
      <c r="J447" s="50"/>
      <c r="K447" s="50"/>
      <c r="L447" s="50" t="s">
        <v>595</v>
      </c>
      <c r="M447" s="50" t="s">
        <v>554</v>
      </c>
      <c r="N447" s="50">
        <v>0.74</v>
      </c>
      <c r="O447" s="50">
        <v>3.2</v>
      </c>
      <c r="P447" s="50" t="s">
        <v>473</v>
      </c>
      <c r="Q447" s="51" t="s">
        <v>963</v>
      </c>
      <c r="R447" s="51" t="s">
        <v>470</v>
      </c>
    </row>
    <row r="448" spans="2:18" ht="20.100000000000001" customHeight="1">
      <c r="B448" s="49" t="str">
        <f t="shared" si="19"/>
        <v/>
      </c>
      <c r="C448" s="49" t="str">
        <f t="shared" si="20"/>
        <v/>
      </c>
      <c r="D448" s="49" t="str">
        <f t="shared" si="21"/>
        <v/>
      </c>
      <c r="E448" s="50" t="s">
        <v>462</v>
      </c>
      <c r="F448" s="50" t="s">
        <v>847</v>
      </c>
      <c r="G448" s="50" t="s">
        <v>464</v>
      </c>
      <c r="H448" s="50" t="s">
        <v>873</v>
      </c>
      <c r="I448" s="50">
        <v>6</v>
      </c>
      <c r="J448" s="50"/>
      <c r="K448" s="50"/>
      <c r="L448" s="50" t="s">
        <v>873</v>
      </c>
      <c r="M448" s="50" t="s">
        <v>554</v>
      </c>
      <c r="N448" s="50">
        <v>0.75</v>
      </c>
      <c r="O448" s="50">
        <v>3.3</v>
      </c>
      <c r="P448" s="50" t="s">
        <v>473</v>
      </c>
      <c r="Q448" s="51" t="s">
        <v>964</v>
      </c>
      <c r="R448" s="51" t="s">
        <v>470</v>
      </c>
    </row>
    <row r="449" spans="2:18" ht="20.100000000000001" customHeight="1">
      <c r="B449" s="49" t="str">
        <f t="shared" si="19"/>
        <v/>
      </c>
      <c r="C449" s="49" t="str">
        <f t="shared" si="20"/>
        <v/>
      </c>
      <c r="D449" s="49" t="str">
        <f t="shared" si="21"/>
        <v/>
      </c>
      <c r="E449" s="50" t="s">
        <v>462</v>
      </c>
      <c r="F449" s="50" t="s">
        <v>847</v>
      </c>
      <c r="G449" s="50" t="s">
        <v>488</v>
      </c>
      <c r="H449" s="50" t="s">
        <v>908</v>
      </c>
      <c r="I449" s="50">
        <v>6</v>
      </c>
      <c r="J449" s="50"/>
      <c r="K449" s="50"/>
      <c r="L449" s="50" t="s">
        <v>873</v>
      </c>
      <c r="M449" s="50" t="s">
        <v>554</v>
      </c>
      <c r="N449" s="50">
        <v>0.75</v>
      </c>
      <c r="O449" s="50">
        <v>3.3</v>
      </c>
      <c r="P449" s="50" t="s">
        <v>473</v>
      </c>
      <c r="Q449" s="51" t="s">
        <v>965</v>
      </c>
      <c r="R449" s="51" t="s">
        <v>470</v>
      </c>
    </row>
    <row r="450" spans="2:18" ht="20.100000000000001" customHeight="1">
      <c r="B450" s="49" t="str">
        <f t="shared" si="19"/>
        <v/>
      </c>
      <c r="C450" s="49" t="str">
        <f t="shared" si="20"/>
        <v/>
      </c>
      <c r="D450" s="49" t="str">
        <f t="shared" si="21"/>
        <v/>
      </c>
      <c r="E450" s="50" t="s">
        <v>462</v>
      </c>
      <c r="F450" s="50" t="s">
        <v>847</v>
      </c>
      <c r="G450" s="50" t="s">
        <v>585</v>
      </c>
      <c r="H450" s="50" t="s">
        <v>639</v>
      </c>
      <c r="I450" s="50">
        <v>5</v>
      </c>
      <c r="J450" s="50"/>
      <c r="K450" s="50"/>
      <c r="L450" s="50" t="s">
        <v>582</v>
      </c>
      <c r="M450" s="50" t="s">
        <v>554</v>
      </c>
      <c r="N450" s="50">
        <v>0.7</v>
      </c>
      <c r="O450" s="50">
        <v>3.3</v>
      </c>
      <c r="P450" s="50" t="s">
        <v>473</v>
      </c>
      <c r="Q450" s="51" t="s">
        <v>966</v>
      </c>
      <c r="R450" s="51" t="s">
        <v>470</v>
      </c>
    </row>
    <row r="451" spans="2:18" ht="20.100000000000001" customHeight="1">
      <c r="B451" s="49" t="str">
        <f t="shared" si="19"/>
        <v/>
      </c>
      <c r="C451" s="49" t="str">
        <f t="shared" si="20"/>
        <v/>
      </c>
      <c r="D451" s="49" t="str">
        <f t="shared" si="21"/>
        <v/>
      </c>
      <c r="E451" s="50" t="s">
        <v>462</v>
      </c>
      <c r="F451" s="50" t="s">
        <v>847</v>
      </c>
      <c r="G451" s="50" t="s">
        <v>588</v>
      </c>
      <c r="H451" s="50" t="s">
        <v>642</v>
      </c>
      <c r="I451" s="50">
        <v>5</v>
      </c>
      <c r="J451" s="50"/>
      <c r="K451" s="50"/>
      <c r="L451" s="50" t="s">
        <v>582</v>
      </c>
      <c r="M451" s="50" t="s">
        <v>554</v>
      </c>
      <c r="N451" s="50">
        <v>0.7</v>
      </c>
      <c r="O451" s="50">
        <v>3.3</v>
      </c>
      <c r="P451" s="50" t="s">
        <v>473</v>
      </c>
      <c r="Q451" s="51" t="s">
        <v>967</v>
      </c>
      <c r="R451" s="51" t="s">
        <v>470</v>
      </c>
    </row>
    <row r="452" spans="2:18" ht="20.100000000000001" customHeight="1">
      <c r="B452" s="49" t="str">
        <f t="shared" si="19"/>
        <v/>
      </c>
      <c r="C452" s="49" t="str">
        <f t="shared" si="20"/>
        <v/>
      </c>
      <c r="D452" s="49" t="str">
        <f t="shared" si="21"/>
        <v/>
      </c>
      <c r="E452" s="50" t="s">
        <v>462</v>
      </c>
      <c r="F452" s="50" t="s">
        <v>847</v>
      </c>
      <c r="G452" s="50" t="s">
        <v>591</v>
      </c>
      <c r="H452" s="50" t="s">
        <v>592</v>
      </c>
      <c r="I452" s="50">
        <v>6</v>
      </c>
      <c r="J452" s="50"/>
      <c r="K452" s="50"/>
      <c r="L452" s="50" t="s">
        <v>582</v>
      </c>
      <c r="M452" s="50" t="s">
        <v>554</v>
      </c>
      <c r="N452" s="50">
        <v>0.7</v>
      </c>
      <c r="O452" s="50">
        <v>3.3</v>
      </c>
      <c r="P452" s="50" t="s">
        <v>473</v>
      </c>
      <c r="Q452" s="51" t="s">
        <v>968</v>
      </c>
      <c r="R452" s="51" t="s">
        <v>470</v>
      </c>
    </row>
    <row r="453" spans="2:18" ht="20.100000000000001" customHeight="1">
      <c r="B453" s="49" t="str">
        <f t="shared" si="19"/>
        <v/>
      </c>
      <c r="C453" s="49" t="str">
        <f t="shared" si="20"/>
        <v/>
      </c>
      <c r="D453" s="49" t="str">
        <f t="shared" si="21"/>
        <v/>
      </c>
      <c r="E453" s="50" t="s">
        <v>462</v>
      </c>
      <c r="F453" s="50" t="s">
        <v>847</v>
      </c>
      <c r="G453" s="50" t="s">
        <v>594</v>
      </c>
      <c r="H453" s="50" t="s">
        <v>595</v>
      </c>
      <c r="I453" s="50">
        <v>6</v>
      </c>
      <c r="J453" s="50"/>
      <c r="K453" s="50"/>
      <c r="L453" s="50" t="s">
        <v>582</v>
      </c>
      <c r="M453" s="50" t="s">
        <v>554</v>
      </c>
      <c r="N453" s="50">
        <v>0.7</v>
      </c>
      <c r="O453" s="50">
        <v>3.3</v>
      </c>
      <c r="P453" s="50" t="s">
        <v>473</v>
      </c>
      <c r="Q453" s="51" t="s">
        <v>969</v>
      </c>
      <c r="R453" s="51" t="s">
        <v>470</v>
      </c>
    </row>
    <row r="454" spans="2:18" ht="20.100000000000001" customHeight="1">
      <c r="B454" s="49" t="str">
        <f t="shared" si="19"/>
        <v/>
      </c>
      <c r="C454" s="49" t="str">
        <f t="shared" si="20"/>
        <v/>
      </c>
      <c r="D454" s="49" t="str">
        <f t="shared" si="21"/>
        <v/>
      </c>
      <c r="E454" s="50" t="s">
        <v>462</v>
      </c>
      <c r="F454" s="50" t="s">
        <v>847</v>
      </c>
      <c r="G454" s="50" t="s">
        <v>488</v>
      </c>
      <c r="H454" s="50" t="s">
        <v>873</v>
      </c>
      <c r="I454" s="50">
        <v>6</v>
      </c>
      <c r="J454" s="50"/>
      <c r="K454" s="50"/>
      <c r="L454" s="50" t="s">
        <v>908</v>
      </c>
      <c r="M454" s="50" t="s">
        <v>554</v>
      </c>
      <c r="N454" s="50">
        <v>0.75</v>
      </c>
      <c r="O454" s="50">
        <v>3.3</v>
      </c>
      <c r="P454" s="50" t="s">
        <v>473</v>
      </c>
      <c r="Q454" s="51" t="s">
        <v>970</v>
      </c>
      <c r="R454" s="51" t="s">
        <v>470</v>
      </c>
    </row>
    <row r="455" spans="2:18" ht="20.100000000000001" customHeight="1">
      <c r="B455" s="49" t="str">
        <f t="shared" si="19"/>
        <v/>
      </c>
      <c r="C455" s="49" t="str">
        <f t="shared" si="20"/>
        <v/>
      </c>
      <c r="D455" s="49" t="str">
        <f t="shared" si="21"/>
        <v/>
      </c>
      <c r="E455" s="50" t="s">
        <v>462</v>
      </c>
      <c r="F455" s="50" t="s">
        <v>847</v>
      </c>
      <c r="G455" s="50" t="s">
        <v>585</v>
      </c>
      <c r="H455" s="50" t="s">
        <v>582</v>
      </c>
      <c r="I455" s="50">
        <v>5</v>
      </c>
      <c r="J455" s="50"/>
      <c r="K455" s="50"/>
      <c r="L455" s="50" t="s">
        <v>639</v>
      </c>
      <c r="M455" s="50" t="s">
        <v>554</v>
      </c>
      <c r="N455" s="50">
        <v>0.73</v>
      </c>
      <c r="O455" s="50">
        <v>3.3</v>
      </c>
      <c r="P455" s="50" t="s">
        <v>473</v>
      </c>
      <c r="Q455" s="51" t="s">
        <v>971</v>
      </c>
      <c r="R455" s="51" t="s">
        <v>470</v>
      </c>
    </row>
    <row r="456" spans="2:18" ht="20.100000000000001" customHeight="1">
      <c r="B456" s="49" t="str">
        <f t="shared" si="19"/>
        <v/>
      </c>
      <c r="C456" s="49" t="str">
        <f t="shared" si="20"/>
        <v/>
      </c>
      <c r="D456" s="49" t="str">
        <f t="shared" si="21"/>
        <v/>
      </c>
      <c r="E456" s="50" t="s">
        <v>462</v>
      </c>
      <c r="F456" s="50" t="s">
        <v>847</v>
      </c>
      <c r="G456" s="50" t="s">
        <v>588</v>
      </c>
      <c r="H456" s="50" t="s">
        <v>582</v>
      </c>
      <c r="I456" s="50">
        <v>5</v>
      </c>
      <c r="J456" s="50"/>
      <c r="K456" s="50"/>
      <c r="L456" s="50" t="s">
        <v>642</v>
      </c>
      <c r="M456" s="50" t="s">
        <v>554</v>
      </c>
      <c r="N456" s="50">
        <v>0.73</v>
      </c>
      <c r="O456" s="50">
        <v>3.3</v>
      </c>
      <c r="P456" s="50" t="s">
        <v>473</v>
      </c>
      <c r="Q456" s="51" t="s">
        <v>972</v>
      </c>
      <c r="R456" s="51" t="s">
        <v>470</v>
      </c>
    </row>
    <row r="457" spans="2:18" ht="20.100000000000001" customHeight="1">
      <c r="B457" s="49" t="str">
        <f t="shared" si="19"/>
        <v/>
      </c>
      <c r="C457" s="49" t="str">
        <f t="shared" si="20"/>
        <v/>
      </c>
      <c r="D457" s="49" t="str">
        <f t="shared" si="21"/>
        <v/>
      </c>
      <c r="E457" s="50" t="s">
        <v>462</v>
      </c>
      <c r="F457" s="50" t="s">
        <v>847</v>
      </c>
      <c r="G457" s="50" t="s">
        <v>591</v>
      </c>
      <c r="H457" s="50" t="s">
        <v>582</v>
      </c>
      <c r="I457" s="50">
        <v>6</v>
      </c>
      <c r="J457" s="50"/>
      <c r="K457" s="50"/>
      <c r="L457" s="50" t="s">
        <v>592</v>
      </c>
      <c r="M457" s="50" t="s">
        <v>554</v>
      </c>
      <c r="N457" s="50">
        <v>0.73</v>
      </c>
      <c r="O457" s="50">
        <v>3.3</v>
      </c>
      <c r="P457" s="50" t="s">
        <v>473</v>
      </c>
      <c r="Q457" s="51" t="s">
        <v>973</v>
      </c>
      <c r="R457" s="51" t="s">
        <v>470</v>
      </c>
    </row>
    <row r="458" spans="2:18" ht="20.100000000000001" customHeight="1">
      <c r="B458" s="49" t="str">
        <f t="shared" si="19"/>
        <v/>
      </c>
      <c r="C458" s="49" t="str">
        <f t="shared" si="20"/>
        <v/>
      </c>
      <c r="D458" s="49" t="str">
        <f t="shared" si="21"/>
        <v/>
      </c>
      <c r="E458" s="50" t="s">
        <v>462</v>
      </c>
      <c r="F458" s="50" t="s">
        <v>847</v>
      </c>
      <c r="G458" s="50" t="s">
        <v>594</v>
      </c>
      <c r="H458" s="50" t="s">
        <v>582</v>
      </c>
      <c r="I458" s="50">
        <v>6</v>
      </c>
      <c r="J458" s="50"/>
      <c r="K458" s="50"/>
      <c r="L458" s="50" t="s">
        <v>595</v>
      </c>
      <c r="M458" s="50" t="s">
        <v>554</v>
      </c>
      <c r="N458" s="50">
        <v>0.73</v>
      </c>
      <c r="O458" s="50">
        <v>3.3</v>
      </c>
      <c r="P458" s="50" t="s">
        <v>473</v>
      </c>
      <c r="Q458" s="51" t="s">
        <v>974</v>
      </c>
      <c r="R458" s="51" t="s">
        <v>470</v>
      </c>
    </row>
  </sheetData>
  <sheetProtection algorithmName="SHA-512" hashValue="hJyxktD+8Gubph2SvHNafk6Mre2lPkpjZiQfmArXHul3iAwOCoVXtB8gWMF0AFOsJc5FrDvsqihIaIYOkuMXxw==" saltValue="6xEni30jDl5RHapGHQaUVw==" spinCount="100000" sheet="1" autoFilter="0"/>
  <autoFilter ref="B14:P458" xr:uid="{EDFB512C-294A-4575-90FA-11D618B474CF}"/>
  <mergeCells count="9">
    <mergeCell ref="V32:W32"/>
    <mergeCell ref="V34:W34"/>
    <mergeCell ref="H2:L2"/>
    <mergeCell ref="H3:L3"/>
    <mergeCell ref="B7:F7"/>
    <mergeCell ref="C9:E9"/>
    <mergeCell ref="C10:E10"/>
    <mergeCell ref="B12:C12"/>
    <mergeCell ref="E12:P12"/>
  </mergeCells>
  <phoneticPr fontId="3"/>
  <conditionalFormatting sqref="B12:C13">
    <cfRule type="expression" dxfId="7" priority="2">
      <formula>OR($C$9="",$C$10="")</formula>
    </cfRule>
  </conditionalFormatting>
  <conditionalFormatting sqref="D12:D13">
    <cfRule type="expression" dxfId="6" priority="1">
      <formula>$H$9=""</formula>
    </cfRule>
  </conditionalFormatting>
  <dataValidations count="1">
    <dataValidation type="list" allowBlank="1" showInputMessage="1" showErrorMessage="1" sqref="C9:C10" xr:uid="{464D0789-62B7-4DF7-9823-D08A866BC9B5}">
      <formula1>INDIRECT(V15)</formula1>
    </dataValidation>
  </dataValidations>
  <hyperlinks>
    <hyperlink ref="H3:L3" r:id="rId1" display="LIXIL製複層ガラスシリーズカタログ" xr:uid="{F9E06F78-B6FF-4EC8-837E-29516929BE0D}"/>
    <hyperlink ref="H2:L2" r:id="rId2" display="窓ガラスの光熱性能計算ツール 「TOP-G」（板硝子協会）" xr:uid="{9D69A959-5381-426C-A996-CF9053D6C005}"/>
  </hyperlinks>
  <pageMargins left="0.70866141732283472" right="0.70866141732283472" top="0.74803149606299213" bottom="0.74803149606299213" header="0.31496062992125984" footer="0.31496062992125984"/>
  <pageSetup paperSize="9" scale="1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F0F0E-5026-4A82-97C6-D69EEFFAAF69}">
  <sheetPr codeName="Sheet30"/>
  <dimension ref="A1:I298"/>
  <sheetViews>
    <sheetView topLeftCell="A199" zoomScale="70" zoomScaleNormal="70" workbookViewId="0">
      <selection activeCell="B285" sqref="B285"/>
    </sheetView>
  </sheetViews>
  <sheetFormatPr defaultColWidth="8.625" defaultRowHeight="15.75"/>
  <cols>
    <col min="1" max="1" width="10.875" style="5" bestFit="1" customWidth="1"/>
    <col min="2" max="2" width="51.25" style="5" customWidth="1"/>
    <col min="3" max="4" width="8.625" style="5"/>
    <col min="5" max="5" width="13.875" style="5" bestFit="1" customWidth="1"/>
    <col min="6" max="6" width="13.375" style="5" bestFit="1" customWidth="1"/>
    <col min="7" max="7" width="86.25" style="5" bestFit="1" customWidth="1"/>
    <col min="8" max="16384" width="8.625" style="5"/>
  </cols>
  <sheetData>
    <row r="1" spans="1:9">
      <c r="A1" s="5" t="s">
        <v>975</v>
      </c>
      <c r="B1" s="5" t="s">
        <v>976</v>
      </c>
      <c r="C1" s="5" t="s">
        <v>977</v>
      </c>
      <c r="D1" s="5" t="s">
        <v>978</v>
      </c>
      <c r="E1" s="5" t="s">
        <v>979</v>
      </c>
      <c r="F1" s="5" t="s">
        <v>980</v>
      </c>
      <c r="G1" s="5" t="s">
        <v>479</v>
      </c>
      <c r="H1" s="5" t="s">
        <v>981</v>
      </c>
      <c r="I1" s="5" t="s">
        <v>982</v>
      </c>
    </row>
    <row r="2" spans="1:9">
      <c r="A2" s="5" t="s">
        <v>983</v>
      </c>
      <c r="B2" s="5" t="s">
        <v>984</v>
      </c>
      <c r="C2" s="5" t="s">
        <v>985</v>
      </c>
      <c r="D2" s="5" t="s">
        <v>986</v>
      </c>
      <c r="E2" s="5" t="s">
        <v>987</v>
      </c>
      <c r="F2" s="5" t="s">
        <v>88</v>
      </c>
      <c r="G2" s="5" t="str">
        <f t="shared" ref="G2:G65" si="0">B2&amp;F2</f>
        <v>リプラス汎用枠（アルミスペーサー）FIX（F）</v>
      </c>
      <c r="H2" s="5" t="s">
        <v>987</v>
      </c>
      <c r="I2" s="5" t="s">
        <v>473</v>
      </c>
    </row>
    <row r="3" spans="1:9">
      <c r="A3" s="5" t="s">
        <v>983</v>
      </c>
      <c r="B3" s="5" t="s">
        <v>984</v>
      </c>
      <c r="C3" s="5" t="s">
        <v>987</v>
      </c>
      <c r="D3" s="5" t="s">
        <v>988</v>
      </c>
      <c r="E3" s="5" t="s">
        <v>985</v>
      </c>
      <c r="F3" s="5" t="s">
        <v>29</v>
      </c>
      <c r="G3" s="5" t="str">
        <f t="shared" si="0"/>
        <v>リプラス汎用枠（アルミスペーサー）引違い（H）</v>
      </c>
      <c r="H3" s="5" t="s">
        <v>985</v>
      </c>
      <c r="I3" s="5" t="s">
        <v>473</v>
      </c>
    </row>
    <row r="4" spans="1:9">
      <c r="A4" s="5" t="s">
        <v>983</v>
      </c>
      <c r="B4" s="5" t="s">
        <v>984</v>
      </c>
      <c r="C4" s="5" t="s">
        <v>989</v>
      </c>
      <c r="D4" s="5" t="s">
        <v>990</v>
      </c>
      <c r="E4" s="5" t="s">
        <v>985</v>
      </c>
      <c r="F4" s="5" t="s">
        <v>991</v>
      </c>
      <c r="G4" s="5" t="str">
        <f t="shared" si="0"/>
        <v>リプラス汎用枠（アルミスペーサー）プロジェクト（P）</v>
      </c>
      <c r="H4" s="5" t="s">
        <v>985</v>
      </c>
      <c r="I4" s="5" t="s">
        <v>473</v>
      </c>
    </row>
    <row r="5" spans="1:9">
      <c r="A5" s="5" t="s">
        <v>983</v>
      </c>
      <c r="B5" s="5" t="s">
        <v>984</v>
      </c>
      <c r="C5" s="5" t="s">
        <v>992</v>
      </c>
      <c r="D5" s="5" t="s">
        <v>993</v>
      </c>
      <c r="E5" s="5" t="s">
        <v>985</v>
      </c>
      <c r="F5" s="5" t="s">
        <v>70</v>
      </c>
      <c r="G5" s="5" t="str">
        <f t="shared" si="0"/>
        <v>リプラス汎用枠（アルミスペーサー）開き（T）</v>
      </c>
      <c r="H5" s="5" t="s">
        <v>985</v>
      </c>
      <c r="I5" s="5" t="s">
        <v>473</v>
      </c>
    </row>
    <row r="6" spans="1:9">
      <c r="A6" s="5" t="s">
        <v>983</v>
      </c>
      <c r="B6" s="5" t="s">
        <v>984</v>
      </c>
      <c r="C6" s="5" t="s">
        <v>994</v>
      </c>
      <c r="D6" s="5" t="s">
        <v>995</v>
      </c>
      <c r="E6" s="5" t="s">
        <v>985</v>
      </c>
      <c r="F6" s="5" t="s">
        <v>996</v>
      </c>
      <c r="G6" s="5" t="str">
        <f t="shared" si="0"/>
        <v>リプラス汎用枠（アルミスペーサー）上げ下げ（U）</v>
      </c>
      <c r="H6" s="5" t="s">
        <v>985</v>
      </c>
      <c r="I6" s="5" t="s">
        <v>473</v>
      </c>
    </row>
    <row r="7" spans="1:9">
      <c r="A7" s="5" t="s">
        <v>997</v>
      </c>
      <c r="B7" s="5" t="s">
        <v>998</v>
      </c>
      <c r="C7" s="5" t="s">
        <v>985</v>
      </c>
      <c r="D7" s="5" t="s">
        <v>999</v>
      </c>
      <c r="E7" s="5" t="s">
        <v>1000</v>
      </c>
      <c r="F7" s="5" t="s">
        <v>88</v>
      </c>
      <c r="G7" s="5" t="str">
        <f t="shared" si="0"/>
        <v>リプラス高断熱汎用枠 複層ガラスFIX（F）</v>
      </c>
      <c r="H7" s="5" t="s">
        <v>987</v>
      </c>
      <c r="I7" s="5" t="s">
        <v>473</v>
      </c>
    </row>
    <row r="8" spans="1:9">
      <c r="A8" s="5" t="s">
        <v>997</v>
      </c>
      <c r="B8" s="5" t="s">
        <v>998</v>
      </c>
      <c r="C8" s="5" t="s">
        <v>987</v>
      </c>
      <c r="D8" s="5" t="s">
        <v>1001</v>
      </c>
      <c r="E8" s="5" t="s">
        <v>1000</v>
      </c>
      <c r="F8" s="5" t="s">
        <v>29</v>
      </c>
      <c r="G8" s="5" t="str">
        <f t="shared" si="0"/>
        <v>リプラス高断熱汎用枠 複層ガラス引違い（H）</v>
      </c>
      <c r="H8" s="5" t="s">
        <v>985</v>
      </c>
      <c r="I8" s="5" t="s">
        <v>473</v>
      </c>
    </row>
    <row r="9" spans="1:9">
      <c r="A9" s="5" t="s">
        <v>997</v>
      </c>
      <c r="B9" s="5" t="s">
        <v>998</v>
      </c>
      <c r="C9" s="5" t="s">
        <v>989</v>
      </c>
      <c r="D9" s="5" t="s">
        <v>1002</v>
      </c>
      <c r="E9" s="5" t="s">
        <v>1000</v>
      </c>
      <c r="F9" s="5" t="s">
        <v>991</v>
      </c>
      <c r="G9" s="5" t="str">
        <f t="shared" si="0"/>
        <v>リプラス高断熱汎用枠 複層ガラスプロジェクト（P）</v>
      </c>
      <c r="H9" s="5" t="s">
        <v>985</v>
      </c>
      <c r="I9" s="5" t="s">
        <v>473</v>
      </c>
    </row>
    <row r="10" spans="1:9">
      <c r="A10" s="5" t="s">
        <v>997</v>
      </c>
      <c r="B10" s="5" t="s">
        <v>998</v>
      </c>
      <c r="C10" s="5" t="s">
        <v>992</v>
      </c>
      <c r="D10" s="5" t="s">
        <v>1003</v>
      </c>
      <c r="E10" s="5" t="s">
        <v>1000</v>
      </c>
      <c r="F10" s="5" t="s">
        <v>70</v>
      </c>
      <c r="G10" s="5" t="str">
        <f t="shared" si="0"/>
        <v>リプラス高断熱汎用枠 複層ガラス開き（T）</v>
      </c>
      <c r="H10" s="5" t="s">
        <v>985</v>
      </c>
      <c r="I10" s="5" t="s">
        <v>473</v>
      </c>
    </row>
    <row r="11" spans="1:9">
      <c r="A11" s="5" t="s">
        <v>997</v>
      </c>
      <c r="B11" s="5" t="s">
        <v>998</v>
      </c>
      <c r="C11" s="5" t="s">
        <v>994</v>
      </c>
      <c r="D11" s="5" t="s">
        <v>1004</v>
      </c>
      <c r="E11" s="5" t="s">
        <v>1000</v>
      </c>
      <c r="F11" s="5" t="s">
        <v>996</v>
      </c>
      <c r="G11" s="5" t="str">
        <f t="shared" si="0"/>
        <v>リプラス高断熱汎用枠 複層ガラス上げ下げ（U）</v>
      </c>
      <c r="H11" s="5" t="s">
        <v>985</v>
      </c>
      <c r="I11" s="5" t="s">
        <v>473</v>
      </c>
    </row>
    <row r="12" spans="1:9">
      <c r="A12" s="5" t="s">
        <v>1005</v>
      </c>
      <c r="B12" s="5" t="s">
        <v>1006</v>
      </c>
      <c r="C12" s="5" t="s">
        <v>985</v>
      </c>
      <c r="D12" s="5" t="s">
        <v>1007</v>
      </c>
      <c r="E12" s="5" t="s">
        <v>987</v>
      </c>
      <c r="F12" s="5" t="s">
        <v>88</v>
      </c>
      <c r="G12" s="5" t="str">
        <f t="shared" si="0"/>
        <v>リプラス汎用枠（樹脂スペーサー）内外色組合せ・内外同系色FIX（F）</v>
      </c>
      <c r="H12" s="5" t="s">
        <v>987</v>
      </c>
      <c r="I12" s="5" t="s">
        <v>473</v>
      </c>
    </row>
    <row r="13" spans="1:9">
      <c r="A13" s="5" t="s">
        <v>1005</v>
      </c>
      <c r="B13" s="5" t="s">
        <v>1006</v>
      </c>
      <c r="C13" s="5" t="s">
        <v>987</v>
      </c>
      <c r="D13" s="5" t="s">
        <v>1008</v>
      </c>
      <c r="E13" s="5" t="s">
        <v>985</v>
      </c>
      <c r="F13" s="5" t="s">
        <v>29</v>
      </c>
      <c r="G13" s="5" t="str">
        <f t="shared" si="0"/>
        <v>リプラス汎用枠（樹脂スペーサー）内外色組合せ・内外同系色引違い（H）</v>
      </c>
      <c r="H13" s="5" t="s">
        <v>985</v>
      </c>
      <c r="I13" s="5" t="s">
        <v>473</v>
      </c>
    </row>
    <row r="14" spans="1:9">
      <c r="A14" s="5" t="s">
        <v>1005</v>
      </c>
      <c r="B14" s="5" t="s">
        <v>1006</v>
      </c>
      <c r="C14" s="5" t="s">
        <v>989</v>
      </c>
      <c r="D14" s="5" t="s">
        <v>1009</v>
      </c>
      <c r="E14" s="5" t="s">
        <v>985</v>
      </c>
      <c r="F14" s="5" t="s">
        <v>991</v>
      </c>
      <c r="G14" s="5" t="str">
        <f t="shared" si="0"/>
        <v>リプラス汎用枠（樹脂スペーサー）内外色組合せ・内外同系色プロジェクト（P）</v>
      </c>
      <c r="H14" s="5" t="s">
        <v>985</v>
      </c>
      <c r="I14" s="5" t="s">
        <v>473</v>
      </c>
    </row>
    <row r="15" spans="1:9">
      <c r="A15" s="5" t="s">
        <v>1005</v>
      </c>
      <c r="B15" s="5" t="s">
        <v>1006</v>
      </c>
      <c r="C15" s="5" t="s">
        <v>992</v>
      </c>
      <c r="D15" s="5" t="s">
        <v>1010</v>
      </c>
      <c r="E15" s="5" t="s">
        <v>985</v>
      </c>
      <c r="F15" s="5" t="s">
        <v>70</v>
      </c>
      <c r="G15" s="5" t="str">
        <f t="shared" si="0"/>
        <v>リプラス汎用枠（樹脂スペーサー）内外色組合せ・内外同系色開き（T）</v>
      </c>
      <c r="H15" s="5" t="s">
        <v>985</v>
      </c>
      <c r="I15" s="5" t="s">
        <v>473</v>
      </c>
    </row>
    <row r="16" spans="1:9">
      <c r="A16" s="5" t="s">
        <v>1005</v>
      </c>
      <c r="B16" s="5" t="s">
        <v>1006</v>
      </c>
      <c r="C16" s="5" t="s">
        <v>994</v>
      </c>
      <c r="D16" s="5" t="s">
        <v>1011</v>
      </c>
      <c r="E16" s="5" t="s">
        <v>985</v>
      </c>
      <c r="F16" s="5" t="s">
        <v>996</v>
      </c>
      <c r="G16" s="5" t="str">
        <f t="shared" si="0"/>
        <v>リプラス汎用枠（樹脂スペーサー）内外色組合せ・内外同系色上げ下げ（U）</v>
      </c>
      <c r="H16" s="5" t="s">
        <v>985</v>
      </c>
      <c r="I16" s="5" t="s">
        <v>473</v>
      </c>
    </row>
    <row r="17" spans="1:9">
      <c r="A17" s="5" t="s">
        <v>1012</v>
      </c>
      <c r="B17" s="5" t="s">
        <v>1013</v>
      </c>
      <c r="C17" s="5" t="s">
        <v>987</v>
      </c>
      <c r="D17" s="5" t="s">
        <v>1014</v>
      </c>
      <c r="E17" s="5" t="s">
        <v>985</v>
      </c>
      <c r="F17" s="5" t="s">
        <v>29</v>
      </c>
      <c r="G17" s="5" t="str">
        <f t="shared" si="0"/>
        <v>リプラス汎用枠（樹脂スペーサー）内外色組合せ引違い（H）</v>
      </c>
      <c r="H17" s="5" t="s">
        <v>985</v>
      </c>
      <c r="I17" s="5" t="s">
        <v>473</v>
      </c>
    </row>
    <row r="18" spans="1:9">
      <c r="A18" s="5" t="s">
        <v>1015</v>
      </c>
      <c r="B18" s="5" t="s">
        <v>1016</v>
      </c>
      <c r="C18" s="5" t="s">
        <v>985</v>
      </c>
      <c r="D18" s="5" t="s">
        <v>1017</v>
      </c>
      <c r="E18" s="5" t="s">
        <v>1018</v>
      </c>
      <c r="F18" s="5" t="s">
        <v>88</v>
      </c>
      <c r="G18" s="5" t="str">
        <f t="shared" si="0"/>
        <v>リプラス高断熱汎用枠 トリプルガラスFIX（F）</v>
      </c>
      <c r="H18" s="5" t="s">
        <v>323</v>
      </c>
      <c r="I18" s="5" t="s">
        <v>1019</v>
      </c>
    </row>
    <row r="19" spans="1:9">
      <c r="A19" s="5" t="s">
        <v>1015</v>
      </c>
      <c r="B19" s="5" t="s">
        <v>1016</v>
      </c>
      <c r="C19" s="5" t="s">
        <v>987</v>
      </c>
      <c r="D19" s="5" t="s">
        <v>1020</v>
      </c>
      <c r="E19" s="5" t="s">
        <v>1021</v>
      </c>
      <c r="F19" s="5" t="s">
        <v>29</v>
      </c>
      <c r="G19" s="5" t="str">
        <f t="shared" si="0"/>
        <v>リプラス高断熱汎用枠 トリプルガラス引違い（H）</v>
      </c>
      <c r="H19" s="5" t="s">
        <v>1022</v>
      </c>
      <c r="I19" s="5" t="s">
        <v>1019</v>
      </c>
    </row>
    <row r="20" spans="1:9">
      <c r="A20" s="5" t="s">
        <v>1015</v>
      </c>
      <c r="B20" s="5" t="s">
        <v>1016</v>
      </c>
      <c r="C20" s="5" t="s">
        <v>989</v>
      </c>
      <c r="D20" s="5" t="s">
        <v>1023</v>
      </c>
      <c r="E20" s="5" t="s">
        <v>1018</v>
      </c>
      <c r="F20" s="5" t="s">
        <v>991</v>
      </c>
      <c r="G20" s="5" t="str">
        <f t="shared" si="0"/>
        <v>リプラス高断熱汎用枠 トリプルガラスプロジェクト（P）</v>
      </c>
      <c r="H20" s="5" t="s">
        <v>323</v>
      </c>
      <c r="I20" s="5" t="s">
        <v>1019</v>
      </c>
    </row>
    <row r="21" spans="1:9">
      <c r="A21" s="5" t="s">
        <v>1015</v>
      </c>
      <c r="B21" s="5" t="s">
        <v>1016</v>
      </c>
      <c r="C21" s="5" t="s">
        <v>992</v>
      </c>
      <c r="D21" s="5" t="s">
        <v>1024</v>
      </c>
      <c r="E21" s="5" t="s">
        <v>1018</v>
      </c>
      <c r="F21" s="5" t="s">
        <v>70</v>
      </c>
      <c r="G21" s="5" t="str">
        <f t="shared" si="0"/>
        <v>リプラス高断熱汎用枠 トリプルガラス開き（T）</v>
      </c>
      <c r="H21" s="5" t="s">
        <v>323</v>
      </c>
      <c r="I21" s="5" t="s">
        <v>1019</v>
      </c>
    </row>
    <row r="22" spans="1:9">
      <c r="A22" s="5" t="s">
        <v>1015</v>
      </c>
      <c r="B22" s="5" t="s">
        <v>1016</v>
      </c>
      <c r="C22" s="5" t="s">
        <v>994</v>
      </c>
      <c r="D22" s="5" t="s">
        <v>1025</v>
      </c>
      <c r="E22" s="5" t="s">
        <v>1018</v>
      </c>
      <c r="F22" s="5" t="s">
        <v>996</v>
      </c>
      <c r="G22" s="5" t="str">
        <f t="shared" si="0"/>
        <v>リプラス高断熱汎用枠 トリプルガラス上げ下げ（U）</v>
      </c>
      <c r="H22" s="5" t="s">
        <v>323</v>
      </c>
      <c r="I22" s="5" t="s">
        <v>1019</v>
      </c>
    </row>
    <row r="23" spans="1:9">
      <c r="A23" s="5" t="s">
        <v>1026</v>
      </c>
      <c r="B23" s="5" t="s">
        <v>1027</v>
      </c>
      <c r="C23" s="5" t="s">
        <v>987</v>
      </c>
      <c r="D23" s="5" t="s">
        <v>1028</v>
      </c>
      <c r="E23" s="5" t="s">
        <v>985</v>
      </c>
      <c r="F23" s="5" t="s">
        <v>29</v>
      </c>
      <c r="G23" s="5" t="str">
        <f t="shared" si="0"/>
        <v>リプラス専用枠（アルミスペーサー）引違い（H）</v>
      </c>
      <c r="H23" s="5" t="s">
        <v>985</v>
      </c>
      <c r="I23" s="5" t="s">
        <v>473</v>
      </c>
    </row>
    <row r="24" spans="1:9">
      <c r="A24" s="5" t="s">
        <v>1029</v>
      </c>
      <c r="B24" s="5" t="s">
        <v>1030</v>
      </c>
      <c r="C24" s="5" t="s">
        <v>987</v>
      </c>
      <c r="D24" s="5" t="s">
        <v>1031</v>
      </c>
      <c r="E24" s="5" t="s">
        <v>985</v>
      </c>
      <c r="F24" s="5" t="s">
        <v>29</v>
      </c>
      <c r="G24" s="5" t="str">
        <f t="shared" si="0"/>
        <v>リプラス専用枠（樹脂スペーサー）引違い（H）</v>
      </c>
      <c r="H24" s="5" t="s">
        <v>985</v>
      </c>
      <c r="I24" s="5" t="s">
        <v>473</v>
      </c>
    </row>
    <row r="25" spans="1:9">
      <c r="A25" s="5" t="s">
        <v>1032</v>
      </c>
      <c r="B25" s="5" t="s">
        <v>1033</v>
      </c>
      <c r="C25" s="5" t="s">
        <v>985</v>
      </c>
      <c r="D25" s="5" t="s">
        <v>1034</v>
      </c>
      <c r="E25" s="5" t="s">
        <v>1018</v>
      </c>
      <c r="F25" s="5" t="s">
        <v>88</v>
      </c>
      <c r="G25" s="5" t="str">
        <f t="shared" si="0"/>
        <v>ＴＷ（トリプルガラス）ＦＩＸ窓FIX（F）</v>
      </c>
      <c r="H25" s="5" t="s">
        <v>323</v>
      </c>
      <c r="I25" s="5" t="s">
        <v>1019</v>
      </c>
    </row>
    <row r="26" spans="1:9">
      <c r="A26" s="5" t="s">
        <v>1032</v>
      </c>
      <c r="B26" s="5" t="s">
        <v>1035</v>
      </c>
      <c r="C26" s="5" t="s">
        <v>987</v>
      </c>
      <c r="D26" s="5" t="s">
        <v>1036</v>
      </c>
      <c r="E26" s="5" t="s">
        <v>1021</v>
      </c>
      <c r="F26" s="5" t="s">
        <v>29</v>
      </c>
      <c r="G26" s="5" t="str">
        <f t="shared" si="0"/>
        <v>ＴＷ（トリプルガラス）引違い窓、片引き窓、引分け窓引違い（H）</v>
      </c>
      <c r="H26" s="5" t="s">
        <v>1022</v>
      </c>
      <c r="I26" s="5" t="s">
        <v>1019</v>
      </c>
    </row>
    <row r="27" spans="1:9">
      <c r="A27" s="5" t="s">
        <v>1032</v>
      </c>
      <c r="B27" s="5" t="s">
        <v>1037</v>
      </c>
      <c r="C27" s="5" t="s">
        <v>989</v>
      </c>
      <c r="D27" s="5" t="s">
        <v>1038</v>
      </c>
      <c r="E27" s="5" t="s">
        <v>1018</v>
      </c>
      <c r="F27" s="5" t="s">
        <v>991</v>
      </c>
      <c r="G27" s="5" t="str">
        <f t="shared" si="0"/>
        <v>ＴＷ（トリプルガラス）横すべり出し窓オペレーター、高所用横すべり出し窓プロジェクト（P）</v>
      </c>
      <c r="H27" s="5" t="s">
        <v>323</v>
      </c>
      <c r="I27" s="5" t="s">
        <v>1019</v>
      </c>
    </row>
    <row r="28" spans="1:9">
      <c r="A28" s="5" t="s">
        <v>1032</v>
      </c>
      <c r="B28" s="5" t="s">
        <v>1039</v>
      </c>
      <c r="C28" s="5" t="s">
        <v>989</v>
      </c>
      <c r="D28" s="5" t="s">
        <v>1038</v>
      </c>
      <c r="E28" s="5" t="s">
        <v>1018</v>
      </c>
      <c r="F28" s="5" t="s">
        <v>991</v>
      </c>
      <c r="G28" s="5" t="str">
        <f t="shared" si="0"/>
        <v>ＴＷ（トリプルガラス）横すべり出し窓オペレータープロジェクト（P）</v>
      </c>
      <c r="H28" s="5" t="s">
        <v>323</v>
      </c>
      <c r="I28" s="5" t="s">
        <v>1019</v>
      </c>
    </row>
    <row r="29" spans="1:9">
      <c r="A29" s="5" t="s">
        <v>1032</v>
      </c>
      <c r="B29" s="5" t="s">
        <v>1040</v>
      </c>
      <c r="C29" s="5" t="s">
        <v>992</v>
      </c>
      <c r="D29" s="5" t="s">
        <v>1041</v>
      </c>
      <c r="E29" s="5" t="s">
        <v>1018</v>
      </c>
      <c r="F29" s="5" t="s">
        <v>70</v>
      </c>
      <c r="G29" s="5" t="str">
        <f t="shared" si="0"/>
        <v>ＴＷ（トリプルガラス）縦すべり出し窓オペレーター開き（T）</v>
      </c>
      <c r="H29" s="5" t="s">
        <v>323</v>
      </c>
      <c r="I29" s="5" t="s">
        <v>1019</v>
      </c>
    </row>
    <row r="30" spans="1:9">
      <c r="A30" s="5" t="s">
        <v>1032</v>
      </c>
      <c r="B30" s="5" t="s">
        <v>1042</v>
      </c>
      <c r="C30" s="5" t="s">
        <v>994</v>
      </c>
      <c r="D30" s="5" t="s">
        <v>1043</v>
      </c>
      <c r="E30" s="5" t="s">
        <v>1018</v>
      </c>
      <c r="F30" s="5" t="s">
        <v>996</v>
      </c>
      <c r="G30" s="5" t="str">
        <f t="shared" si="0"/>
        <v>ＴＷ（トリプルガラス）上げ下げ窓、面格子付上げ下げ窓上げ下げ（U）</v>
      </c>
      <c r="H30" s="5" t="s">
        <v>323</v>
      </c>
      <c r="I30" s="5" t="s">
        <v>1019</v>
      </c>
    </row>
    <row r="31" spans="1:9">
      <c r="A31" s="5" t="s">
        <v>1044</v>
      </c>
      <c r="B31" s="5" t="s">
        <v>1045</v>
      </c>
      <c r="C31" s="5" t="s">
        <v>987</v>
      </c>
      <c r="D31" s="5" t="s">
        <v>1046</v>
      </c>
      <c r="E31" s="5" t="s">
        <v>1021</v>
      </c>
      <c r="F31" s="5" t="s">
        <v>29</v>
      </c>
      <c r="G31" s="5" t="str">
        <f t="shared" si="0"/>
        <v>ＴＷ（トリプルガラス）単体引違い窓フラットタイプ引違い（H）</v>
      </c>
      <c r="H31" s="5" t="s">
        <v>1022</v>
      </c>
      <c r="I31" s="5" t="s">
        <v>1019</v>
      </c>
    </row>
    <row r="32" spans="1:9">
      <c r="A32" s="5" t="s">
        <v>1044</v>
      </c>
      <c r="B32" s="5" t="s">
        <v>1047</v>
      </c>
      <c r="C32" s="5" t="s">
        <v>989</v>
      </c>
      <c r="D32" s="5" t="s">
        <v>1048</v>
      </c>
      <c r="E32" s="5" t="s">
        <v>1018</v>
      </c>
      <c r="F32" s="5" t="s">
        <v>991</v>
      </c>
      <c r="G32" s="5" t="str">
        <f t="shared" si="0"/>
        <v>ＴＷ（トリプルガラス）横すべり出し窓グレモンプロジェクト（P）</v>
      </c>
      <c r="H32" s="5" t="s">
        <v>323</v>
      </c>
      <c r="I32" s="5" t="s">
        <v>1019</v>
      </c>
    </row>
    <row r="33" spans="1:9">
      <c r="A33" s="5" t="s">
        <v>1044</v>
      </c>
      <c r="B33" s="5" t="s">
        <v>1049</v>
      </c>
      <c r="C33" s="5" t="s">
        <v>992</v>
      </c>
      <c r="D33" s="5" t="s">
        <v>1050</v>
      </c>
      <c r="E33" s="5" t="s">
        <v>1018</v>
      </c>
      <c r="F33" s="5" t="s">
        <v>70</v>
      </c>
      <c r="G33" s="5" t="str">
        <f t="shared" si="0"/>
        <v>ＴＷ（トリプルガラス）縦すべり出し窓グレモン開き（T）</v>
      </c>
      <c r="H33" s="5" t="s">
        <v>323</v>
      </c>
      <c r="I33" s="5" t="s">
        <v>1019</v>
      </c>
    </row>
    <row r="34" spans="1:9">
      <c r="A34" s="5" t="s">
        <v>1051</v>
      </c>
      <c r="B34" s="5" t="s">
        <v>1052</v>
      </c>
      <c r="C34" s="5" t="s">
        <v>992</v>
      </c>
      <c r="D34" s="5" t="s">
        <v>1053</v>
      </c>
      <c r="E34" s="5" t="s">
        <v>1018</v>
      </c>
      <c r="F34" s="5" t="s">
        <v>70</v>
      </c>
      <c r="G34" s="5" t="str">
        <f t="shared" si="0"/>
        <v>ＴＷ（トリプルガラス）テラスドア、勝手口ドア開き（T）</v>
      </c>
      <c r="H34" s="5" t="s">
        <v>323</v>
      </c>
      <c r="I34" s="5" t="s">
        <v>1019</v>
      </c>
    </row>
    <row r="35" spans="1:9">
      <c r="A35" s="5" t="s">
        <v>1054</v>
      </c>
      <c r="B35" s="5" t="s">
        <v>1055</v>
      </c>
      <c r="C35" s="5" t="s">
        <v>992</v>
      </c>
      <c r="D35" s="5" t="s">
        <v>1056</v>
      </c>
      <c r="E35" s="5" t="s">
        <v>1018</v>
      </c>
      <c r="F35" s="5" t="s">
        <v>70</v>
      </c>
      <c r="G35" s="5" t="str">
        <f t="shared" si="0"/>
        <v>ＴＷ（トリプルガラス）採風勝手口ドア開き（T）</v>
      </c>
      <c r="H35" s="5" t="s">
        <v>323</v>
      </c>
      <c r="I35" s="5" t="s">
        <v>1019</v>
      </c>
    </row>
    <row r="36" spans="1:9">
      <c r="A36" s="5" t="s">
        <v>1057</v>
      </c>
      <c r="B36" s="5" t="s">
        <v>1058</v>
      </c>
      <c r="C36" s="5" t="s">
        <v>985</v>
      </c>
      <c r="D36" s="5" t="s">
        <v>1059</v>
      </c>
      <c r="E36" s="5" t="s">
        <v>1000</v>
      </c>
      <c r="F36" s="5" t="s">
        <v>88</v>
      </c>
      <c r="G36" s="5" t="str">
        <f t="shared" si="0"/>
        <v>ＴＷ（複層ガラス）ＦＩＸ窓FIX（F）</v>
      </c>
      <c r="H36" s="5" t="s">
        <v>1000</v>
      </c>
      <c r="I36" s="5" t="s">
        <v>473</v>
      </c>
    </row>
    <row r="37" spans="1:9">
      <c r="A37" s="5" t="s">
        <v>1057</v>
      </c>
      <c r="B37" s="5" t="s">
        <v>1060</v>
      </c>
      <c r="C37" s="5" t="s">
        <v>987</v>
      </c>
      <c r="D37" s="5" t="s">
        <v>1061</v>
      </c>
      <c r="E37" s="5" t="s">
        <v>1000</v>
      </c>
      <c r="F37" s="5" t="s">
        <v>29</v>
      </c>
      <c r="G37" s="5" t="str">
        <f t="shared" si="0"/>
        <v>ＴＷ（複層ガラス）単体引違い窓フラットタイプ引違い（H）</v>
      </c>
      <c r="H37" s="5" t="s">
        <v>1000</v>
      </c>
      <c r="I37" s="5" t="s">
        <v>473</v>
      </c>
    </row>
    <row r="38" spans="1:9">
      <c r="A38" s="5" t="s">
        <v>1057</v>
      </c>
      <c r="B38" s="5" t="s">
        <v>1062</v>
      </c>
      <c r="C38" s="5" t="s">
        <v>989</v>
      </c>
      <c r="D38" s="5" t="s">
        <v>1063</v>
      </c>
      <c r="E38" s="5" t="s">
        <v>1000</v>
      </c>
      <c r="F38" s="5" t="s">
        <v>991</v>
      </c>
      <c r="G38" s="5" t="str">
        <f t="shared" si="0"/>
        <v>ＴＷ（複層ガラス）横すべり出し窓オペレーター、高所用横すべり出し窓プロジェクト（P）</v>
      </c>
      <c r="H38" s="5" t="s">
        <v>1000</v>
      </c>
      <c r="I38" s="5" t="s">
        <v>473</v>
      </c>
    </row>
    <row r="39" spans="1:9">
      <c r="A39" s="5" t="s">
        <v>1057</v>
      </c>
      <c r="B39" s="5" t="s">
        <v>1064</v>
      </c>
      <c r="C39" s="5" t="s">
        <v>989</v>
      </c>
      <c r="D39" s="5" t="s">
        <v>1063</v>
      </c>
      <c r="E39" s="5" t="s">
        <v>1000</v>
      </c>
      <c r="F39" s="5" t="s">
        <v>991</v>
      </c>
      <c r="G39" s="5" t="str">
        <f t="shared" si="0"/>
        <v>ＴＷ（複層ガラス）横すべり出し窓オペレータープロジェクト（P）</v>
      </c>
      <c r="H39" s="5" t="s">
        <v>1000</v>
      </c>
      <c r="I39" s="5" t="s">
        <v>473</v>
      </c>
    </row>
    <row r="40" spans="1:9">
      <c r="A40" s="5" t="s">
        <v>1057</v>
      </c>
      <c r="B40" s="5" t="s">
        <v>1065</v>
      </c>
      <c r="C40" s="5" t="s">
        <v>992</v>
      </c>
      <c r="D40" s="5" t="s">
        <v>1066</v>
      </c>
      <c r="E40" s="5" t="s">
        <v>1000</v>
      </c>
      <c r="F40" s="5" t="s">
        <v>70</v>
      </c>
      <c r="G40" s="5" t="str">
        <f t="shared" si="0"/>
        <v>ＴＷ（複層ガラス）縦すべり出し窓オペレーター開き（T）</v>
      </c>
      <c r="H40" s="5" t="s">
        <v>1000</v>
      </c>
      <c r="I40" s="5" t="s">
        <v>473</v>
      </c>
    </row>
    <row r="41" spans="1:9">
      <c r="A41" s="5" t="s">
        <v>1057</v>
      </c>
      <c r="B41" s="5" t="s">
        <v>1067</v>
      </c>
      <c r="C41" s="5" t="s">
        <v>994</v>
      </c>
      <c r="D41" s="5" t="s">
        <v>1068</v>
      </c>
      <c r="E41" s="5" t="s">
        <v>1000</v>
      </c>
      <c r="F41" s="5" t="s">
        <v>996</v>
      </c>
      <c r="G41" s="5" t="str">
        <f t="shared" si="0"/>
        <v>ＴＷ（複層ガラス）上げ下げ窓、面格子付上げ下げ窓上げ下げ（U）</v>
      </c>
      <c r="H41" s="5" t="s">
        <v>1000</v>
      </c>
      <c r="I41" s="5" t="s">
        <v>473</v>
      </c>
    </row>
    <row r="42" spans="1:9">
      <c r="A42" s="5" t="s">
        <v>1069</v>
      </c>
      <c r="B42" s="5" t="s">
        <v>1070</v>
      </c>
      <c r="C42" s="5" t="s">
        <v>987</v>
      </c>
      <c r="D42" s="5" t="s">
        <v>1071</v>
      </c>
      <c r="E42" s="5" t="s">
        <v>1000</v>
      </c>
      <c r="F42" s="5" t="s">
        <v>29</v>
      </c>
      <c r="G42" s="5" t="str">
        <f t="shared" si="0"/>
        <v>ＴＷ（複層ガラス）引違い窓、片引き窓、引分け窓引違い（H）</v>
      </c>
      <c r="H42" s="5" t="s">
        <v>1000</v>
      </c>
      <c r="I42" s="5" t="s">
        <v>473</v>
      </c>
    </row>
    <row r="43" spans="1:9">
      <c r="A43" s="5" t="s">
        <v>1069</v>
      </c>
      <c r="B43" s="5" t="s">
        <v>1072</v>
      </c>
      <c r="C43" s="5" t="s">
        <v>989</v>
      </c>
      <c r="D43" s="5" t="s">
        <v>1073</v>
      </c>
      <c r="E43" s="5" t="s">
        <v>1000</v>
      </c>
      <c r="F43" s="5" t="s">
        <v>991</v>
      </c>
      <c r="G43" s="5" t="str">
        <f t="shared" si="0"/>
        <v>ＴＷ（複層ガラス）横すべり出し窓グレモンプロジェクト（P）</v>
      </c>
      <c r="H43" s="5" t="s">
        <v>1000</v>
      </c>
      <c r="I43" s="5" t="s">
        <v>473</v>
      </c>
    </row>
    <row r="44" spans="1:9">
      <c r="A44" s="5" t="s">
        <v>1069</v>
      </c>
      <c r="B44" s="5" t="s">
        <v>1074</v>
      </c>
      <c r="C44" s="5" t="s">
        <v>992</v>
      </c>
      <c r="D44" s="5" t="s">
        <v>1075</v>
      </c>
      <c r="E44" s="5" t="s">
        <v>1000</v>
      </c>
      <c r="F44" s="5" t="s">
        <v>70</v>
      </c>
      <c r="G44" s="5" t="str">
        <f t="shared" si="0"/>
        <v>ＴＷ（複層ガラス）縦すべり出し窓グレモン開き（T）</v>
      </c>
      <c r="H44" s="5" t="s">
        <v>1000</v>
      </c>
      <c r="I44" s="5" t="s">
        <v>473</v>
      </c>
    </row>
    <row r="45" spans="1:9">
      <c r="A45" s="5" t="s">
        <v>1076</v>
      </c>
      <c r="B45" s="5" t="s">
        <v>1077</v>
      </c>
      <c r="C45" s="5" t="s">
        <v>992</v>
      </c>
      <c r="D45" s="5" t="s">
        <v>1078</v>
      </c>
      <c r="E45" s="5" t="s">
        <v>1000</v>
      </c>
      <c r="F45" s="5" t="s">
        <v>70</v>
      </c>
      <c r="G45" s="5" t="str">
        <f t="shared" si="0"/>
        <v>ＴＷ（複層ガラス）テラスドア、勝手口ドア開き（T）</v>
      </c>
      <c r="H45" s="5" t="s">
        <v>1000</v>
      </c>
      <c r="I45" s="5" t="s">
        <v>473</v>
      </c>
    </row>
    <row r="46" spans="1:9">
      <c r="A46" s="5" t="s">
        <v>1079</v>
      </c>
      <c r="B46" s="5" t="s">
        <v>1080</v>
      </c>
      <c r="C46" s="5" t="s">
        <v>992</v>
      </c>
      <c r="D46" s="5" t="s">
        <v>1081</v>
      </c>
      <c r="E46" s="5" t="s">
        <v>1000</v>
      </c>
      <c r="F46" s="5" t="s">
        <v>70</v>
      </c>
      <c r="G46" s="5" t="str">
        <f t="shared" si="0"/>
        <v>ＴＷ（複層ガラス）採風勝手口ドア開き（T）</v>
      </c>
      <c r="H46" s="5" t="s">
        <v>1000</v>
      </c>
      <c r="I46" s="5" t="s">
        <v>473</v>
      </c>
    </row>
    <row r="47" spans="1:9">
      <c r="A47" s="5" t="s">
        <v>1082</v>
      </c>
      <c r="B47" s="5" t="s">
        <v>1083</v>
      </c>
      <c r="C47" s="5" t="s">
        <v>985</v>
      </c>
      <c r="D47" s="5" t="s">
        <v>1084</v>
      </c>
      <c r="E47" s="5" t="s">
        <v>1085</v>
      </c>
      <c r="F47" s="5" t="s">
        <v>88</v>
      </c>
      <c r="G47" s="5" t="str">
        <f t="shared" si="0"/>
        <v>ＴＷ防火戸（複層ガラス）ＦＩＸ窓FIX（F）</v>
      </c>
      <c r="H47" s="5" t="s">
        <v>1085</v>
      </c>
      <c r="I47" s="5" t="s">
        <v>473</v>
      </c>
    </row>
    <row r="48" spans="1:9">
      <c r="A48" s="5" t="s">
        <v>1082</v>
      </c>
      <c r="B48" s="5" t="s">
        <v>1086</v>
      </c>
      <c r="C48" s="5" t="s">
        <v>987</v>
      </c>
      <c r="D48" s="5" t="s">
        <v>1087</v>
      </c>
      <c r="E48" s="5" t="s">
        <v>1085</v>
      </c>
      <c r="F48" s="5" t="s">
        <v>29</v>
      </c>
      <c r="G48" s="5" t="str">
        <f t="shared" si="0"/>
        <v>ＴＷ防火戸（複層ガラス）引違い窓引違い（H）</v>
      </c>
      <c r="H48" s="5" t="s">
        <v>1085</v>
      </c>
      <c r="I48" s="5" t="s">
        <v>473</v>
      </c>
    </row>
    <row r="49" spans="1:9">
      <c r="A49" s="5" t="s">
        <v>1082</v>
      </c>
      <c r="B49" s="5" t="s">
        <v>1088</v>
      </c>
      <c r="C49" s="5" t="s">
        <v>989</v>
      </c>
      <c r="D49" s="5" t="s">
        <v>1089</v>
      </c>
      <c r="E49" s="5" t="s">
        <v>1085</v>
      </c>
      <c r="F49" s="5" t="s">
        <v>991</v>
      </c>
      <c r="G49" s="5" t="str">
        <f t="shared" si="0"/>
        <v>ＴＷ防火戸（複層ガラス）横すべり出し窓オペレーター、高所用横すべり出し窓プロジェクト（P）</v>
      </c>
      <c r="H49" s="5" t="s">
        <v>1085</v>
      </c>
      <c r="I49" s="5" t="s">
        <v>473</v>
      </c>
    </row>
    <row r="50" spans="1:9">
      <c r="A50" s="5" t="s">
        <v>1082</v>
      </c>
      <c r="B50" s="5" t="s">
        <v>1090</v>
      </c>
      <c r="C50" s="5" t="s">
        <v>992</v>
      </c>
      <c r="D50" s="5" t="s">
        <v>1091</v>
      </c>
      <c r="E50" s="5" t="s">
        <v>1085</v>
      </c>
      <c r="F50" s="5" t="s">
        <v>70</v>
      </c>
      <c r="G50" s="5" t="str">
        <f t="shared" si="0"/>
        <v>ＴＷ防火戸（複層ガラス）縦すべり出し窓オペレーター開き（T）</v>
      </c>
      <c r="H50" s="5" t="s">
        <v>1085</v>
      </c>
      <c r="I50" s="5" t="s">
        <v>473</v>
      </c>
    </row>
    <row r="51" spans="1:9">
      <c r="A51" s="5" t="s">
        <v>1082</v>
      </c>
      <c r="B51" s="5" t="s">
        <v>1092</v>
      </c>
      <c r="C51" s="5" t="s">
        <v>994</v>
      </c>
      <c r="D51" s="5" t="s">
        <v>1093</v>
      </c>
      <c r="E51" s="5" t="s">
        <v>1085</v>
      </c>
      <c r="F51" s="5" t="s">
        <v>996</v>
      </c>
      <c r="G51" s="5" t="str">
        <f t="shared" si="0"/>
        <v>ＴＷ防火戸（複層ガラス）上げ下げ窓、面格子付上げ下げ窓上げ下げ（U）</v>
      </c>
      <c r="H51" s="5" t="s">
        <v>1085</v>
      </c>
      <c r="I51" s="5" t="s">
        <v>473</v>
      </c>
    </row>
    <row r="52" spans="1:9">
      <c r="A52" s="5" t="s">
        <v>1094</v>
      </c>
      <c r="B52" s="5" t="s">
        <v>1095</v>
      </c>
      <c r="C52" s="5" t="s">
        <v>989</v>
      </c>
      <c r="D52" s="5" t="s">
        <v>1096</v>
      </c>
      <c r="E52" s="5" t="s">
        <v>1085</v>
      </c>
      <c r="F52" s="5" t="s">
        <v>991</v>
      </c>
      <c r="G52" s="5" t="str">
        <f t="shared" si="0"/>
        <v>ＴＷ防火戸（複層ガラス）横すべり出し窓グレモンプロジェクト（P）</v>
      </c>
      <c r="H52" s="5" t="s">
        <v>1085</v>
      </c>
      <c r="I52" s="5" t="s">
        <v>473</v>
      </c>
    </row>
    <row r="53" spans="1:9">
      <c r="A53" s="5" t="s">
        <v>1094</v>
      </c>
      <c r="B53" s="5" t="s">
        <v>1097</v>
      </c>
      <c r="C53" s="5" t="s">
        <v>992</v>
      </c>
      <c r="D53" s="5" t="s">
        <v>1098</v>
      </c>
      <c r="E53" s="5" t="s">
        <v>1085</v>
      </c>
      <c r="F53" s="5" t="s">
        <v>70</v>
      </c>
      <c r="G53" s="5" t="str">
        <f t="shared" si="0"/>
        <v>ＴＷ防火戸（複層ガラス）縦すべり出し窓グレモン開き（T）</v>
      </c>
      <c r="H53" s="5" t="s">
        <v>1085</v>
      </c>
      <c r="I53" s="5" t="s">
        <v>473</v>
      </c>
    </row>
    <row r="54" spans="1:9">
      <c r="A54" s="5" t="s">
        <v>1099</v>
      </c>
      <c r="B54" s="5" t="s">
        <v>1100</v>
      </c>
      <c r="C54" s="5" t="s">
        <v>992</v>
      </c>
      <c r="D54" s="5" t="s">
        <v>1101</v>
      </c>
      <c r="E54" s="5" t="s">
        <v>1085</v>
      </c>
      <c r="F54" s="5" t="s">
        <v>70</v>
      </c>
      <c r="G54" s="5" t="str">
        <f t="shared" si="0"/>
        <v>ＴＷ防火戸（複層ガラス）開き窓テラス開き（T）</v>
      </c>
      <c r="H54" s="5" t="s">
        <v>1085</v>
      </c>
      <c r="I54" s="5" t="s">
        <v>473</v>
      </c>
    </row>
    <row r="55" spans="1:9">
      <c r="A55" s="5" t="s">
        <v>1102</v>
      </c>
      <c r="B55" s="5" t="s">
        <v>1103</v>
      </c>
      <c r="C55" s="5" t="s">
        <v>992</v>
      </c>
      <c r="D55" s="5" t="s">
        <v>1104</v>
      </c>
      <c r="E55" s="5" t="s">
        <v>1085</v>
      </c>
      <c r="F55" s="5" t="s">
        <v>70</v>
      </c>
      <c r="G55" s="5" t="str">
        <f t="shared" si="0"/>
        <v>ＴＷ防火戸（複層ガラス）採風勝手口ドア開き（T）</v>
      </c>
      <c r="H55" s="5" t="s">
        <v>1085</v>
      </c>
      <c r="I55" s="5" t="s">
        <v>473</v>
      </c>
    </row>
    <row r="56" spans="1:9">
      <c r="A56" s="5" t="s">
        <v>1105</v>
      </c>
      <c r="B56" s="5" t="s">
        <v>1106</v>
      </c>
      <c r="C56" s="5" t="s">
        <v>985</v>
      </c>
      <c r="D56" s="5" t="s">
        <v>1107</v>
      </c>
      <c r="E56" s="5" t="s">
        <v>985</v>
      </c>
      <c r="F56" s="5" t="s">
        <v>88</v>
      </c>
      <c r="G56" s="5" t="str">
        <f t="shared" si="0"/>
        <v>サーモスⅡ-H ＦＩＸ窓（外押縁タイプ）FIX（F）</v>
      </c>
      <c r="H56" s="5" t="s">
        <v>985</v>
      </c>
      <c r="I56" s="5" t="s">
        <v>473</v>
      </c>
    </row>
    <row r="57" spans="1:9">
      <c r="A57" s="5" t="s">
        <v>1105</v>
      </c>
      <c r="B57" s="5" t="s">
        <v>1108</v>
      </c>
      <c r="C57" s="5" t="s">
        <v>987</v>
      </c>
      <c r="D57" s="5" t="s">
        <v>1109</v>
      </c>
      <c r="E57" s="5" t="s">
        <v>985</v>
      </c>
      <c r="F57" s="5" t="s">
        <v>29</v>
      </c>
      <c r="G57" s="5" t="str">
        <f t="shared" si="0"/>
        <v>サーモスⅡ-H 引違い窓、片引き窓、引分け窓（ブリッジ枠）引違い（H）</v>
      </c>
      <c r="H57" s="5" t="s">
        <v>985</v>
      </c>
      <c r="I57" s="5" t="s">
        <v>473</v>
      </c>
    </row>
    <row r="58" spans="1:9">
      <c r="A58" s="5" t="s">
        <v>1105</v>
      </c>
      <c r="B58" s="5" t="s">
        <v>1110</v>
      </c>
      <c r="C58" s="5" t="s">
        <v>989</v>
      </c>
      <c r="D58" s="5" t="s">
        <v>1111</v>
      </c>
      <c r="E58" s="5" t="s">
        <v>985</v>
      </c>
      <c r="F58" s="5" t="s">
        <v>991</v>
      </c>
      <c r="G58" s="5" t="str">
        <f t="shared" si="0"/>
        <v>サーモスⅡ-H 外倒し窓、内倒し窓プロジェクト（P）</v>
      </c>
      <c r="H58" s="5" t="s">
        <v>985</v>
      </c>
      <c r="I58" s="5" t="s">
        <v>473</v>
      </c>
    </row>
    <row r="59" spans="1:9">
      <c r="A59" s="5" t="s">
        <v>1112</v>
      </c>
      <c r="B59" s="5" t="s">
        <v>1113</v>
      </c>
      <c r="C59" s="5" t="s">
        <v>992</v>
      </c>
      <c r="D59" s="5" t="s">
        <v>1114</v>
      </c>
      <c r="E59" s="5" t="s">
        <v>985</v>
      </c>
      <c r="F59" s="5" t="s">
        <v>70</v>
      </c>
      <c r="G59" s="5" t="str">
        <f t="shared" si="0"/>
        <v>サーモスⅡ-H テラスドア、勝手口ドア開き（T）</v>
      </c>
      <c r="H59" s="5" t="s">
        <v>985</v>
      </c>
      <c r="I59" s="5" t="s">
        <v>473</v>
      </c>
    </row>
    <row r="60" spans="1:9">
      <c r="A60" s="5" t="s">
        <v>1115</v>
      </c>
      <c r="B60" s="5" t="s">
        <v>1116</v>
      </c>
      <c r="C60" s="5" t="s">
        <v>987</v>
      </c>
      <c r="D60" s="5" t="s">
        <v>1117</v>
      </c>
      <c r="E60" s="5" t="s">
        <v>985</v>
      </c>
      <c r="F60" s="5" t="s">
        <v>29</v>
      </c>
      <c r="G60" s="5" t="str">
        <f t="shared" si="0"/>
        <v>サーモスⅡ-H 単体引違い窓（中桟付）引違い（H）</v>
      </c>
      <c r="H60" s="5" t="s">
        <v>985</v>
      </c>
      <c r="I60" s="5" t="s">
        <v>473</v>
      </c>
    </row>
    <row r="61" spans="1:9">
      <c r="A61" s="5" t="s">
        <v>1115</v>
      </c>
      <c r="B61" s="5" t="s">
        <v>1118</v>
      </c>
      <c r="C61" s="5" t="s">
        <v>992</v>
      </c>
      <c r="D61" s="5" t="s">
        <v>1119</v>
      </c>
      <c r="E61" s="5" t="s">
        <v>985</v>
      </c>
      <c r="F61" s="5" t="s">
        <v>70</v>
      </c>
      <c r="G61" s="5" t="str">
        <f t="shared" si="0"/>
        <v>サーモスⅡ-H 勝手口ドア（中桟パネル付）開き（T）</v>
      </c>
      <c r="H61" s="5" t="s">
        <v>985</v>
      </c>
      <c r="I61" s="5" t="s">
        <v>473</v>
      </c>
    </row>
    <row r="62" spans="1:9">
      <c r="A62" s="5" t="s">
        <v>1120</v>
      </c>
      <c r="B62" s="5" t="s">
        <v>1121</v>
      </c>
      <c r="C62" s="5" t="s">
        <v>992</v>
      </c>
      <c r="D62" s="5" t="s">
        <v>1122</v>
      </c>
      <c r="E62" s="5" t="s">
        <v>985</v>
      </c>
      <c r="F62" s="5" t="s">
        <v>70</v>
      </c>
      <c r="G62" s="5" t="str">
        <f t="shared" si="0"/>
        <v>サーモスⅡ-H 採風勝手口ドア開き（T）</v>
      </c>
      <c r="H62" s="5" t="s">
        <v>985</v>
      </c>
      <c r="I62" s="5" t="s">
        <v>473</v>
      </c>
    </row>
    <row r="63" spans="1:9">
      <c r="A63" s="5" t="s">
        <v>1123</v>
      </c>
      <c r="B63" s="5" t="s">
        <v>1124</v>
      </c>
      <c r="C63" s="5" t="s">
        <v>985</v>
      </c>
      <c r="D63" s="5" t="s">
        <v>1125</v>
      </c>
      <c r="E63" s="5" t="s">
        <v>1126</v>
      </c>
      <c r="F63" s="5" t="s">
        <v>88</v>
      </c>
      <c r="G63" s="5" t="str">
        <f t="shared" si="0"/>
        <v>サーモスⅡ-HFIX（F）</v>
      </c>
      <c r="H63" s="5" t="s">
        <v>985</v>
      </c>
      <c r="I63" s="5" t="s">
        <v>987</v>
      </c>
    </row>
    <row r="64" spans="1:9">
      <c r="A64" s="5" t="s">
        <v>1123</v>
      </c>
      <c r="B64" s="5" t="s">
        <v>1127</v>
      </c>
      <c r="C64" s="5" t="s">
        <v>985</v>
      </c>
      <c r="D64" s="5" t="s">
        <v>1125</v>
      </c>
      <c r="E64" s="5" t="s">
        <v>987</v>
      </c>
      <c r="F64" s="5" t="s">
        <v>88</v>
      </c>
      <c r="G64" s="5" t="str">
        <f t="shared" si="0"/>
        <v>サーモスⅡ-H ＦＩＸ窓（内押縁タイプ）FIX（F）</v>
      </c>
      <c r="H64" s="5" t="s">
        <v>987</v>
      </c>
      <c r="I64" s="5" t="s">
        <v>473</v>
      </c>
    </row>
    <row r="65" spans="1:9">
      <c r="A65" s="5" t="s">
        <v>1123</v>
      </c>
      <c r="B65" s="5" t="s">
        <v>1124</v>
      </c>
      <c r="C65" s="5" t="s">
        <v>987</v>
      </c>
      <c r="D65" s="5" t="s">
        <v>1128</v>
      </c>
      <c r="E65" s="5" t="s">
        <v>985</v>
      </c>
      <c r="F65" s="5" t="s">
        <v>29</v>
      </c>
      <c r="G65" s="5" t="str">
        <f t="shared" si="0"/>
        <v>サーモスⅡ-H引違い（H）</v>
      </c>
      <c r="H65" s="5" t="s">
        <v>985</v>
      </c>
      <c r="I65" s="5" t="s">
        <v>473</v>
      </c>
    </row>
    <row r="66" spans="1:9">
      <c r="A66" s="5" t="s">
        <v>1123</v>
      </c>
      <c r="B66" s="5" t="s">
        <v>1129</v>
      </c>
      <c r="C66" s="5" t="s">
        <v>987</v>
      </c>
      <c r="D66" s="5" t="s">
        <v>1128</v>
      </c>
      <c r="E66" s="5" t="s">
        <v>985</v>
      </c>
      <c r="F66" s="5" t="s">
        <v>29</v>
      </c>
      <c r="G66" s="5" t="str">
        <f t="shared" ref="G66:G129" si="1">B66&amp;F66</f>
        <v>サーモスⅡ-H 引違い窓（レール間カバー枠）引違い（H）</v>
      </c>
      <c r="H66" s="5" t="s">
        <v>985</v>
      </c>
      <c r="I66" s="5" t="s">
        <v>473</v>
      </c>
    </row>
    <row r="67" spans="1:9">
      <c r="A67" s="5" t="s">
        <v>1123</v>
      </c>
      <c r="B67" s="5" t="s">
        <v>1124</v>
      </c>
      <c r="C67" s="5" t="s">
        <v>989</v>
      </c>
      <c r="D67" s="5" t="s">
        <v>1130</v>
      </c>
      <c r="E67" s="5" t="s">
        <v>985</v>
      </c>
      <c r="F67" s="5" t="s">
        <v>991</v>
      </c>
      <c r="G67" s="5" t="str">
        <f t="shared" si="1"/>
        <v>サーモスⅡ-Hプロジェクト（P）</v>
      </c>
      <c r="H67" s="5" t="s">
        <v>985</v>
      </c>
      <c r="I67" s="5" t="s">
        <v>473</v>
      </c>
    </row>
    <row r="68" spans="1:9">
      <c r="A68" s="5" t="s">
        <v>1123</v>
      </c>
      <c r="B68" s="5" t="s">
        <v>1131</v>
      </c>
      <c r="C68" s="5" t="s">
        <v>989</v>
      </c>
      <c r="D68" s="5" t="s">
        <v>1130</v>
      </c>
      <c r="E68" s="5" t="s">
        <v>985</v>
      </c>
      <c r="F68" s="5" t="s">
        <v>991</v>
      </c>
      <c r="G68" s="5" t="str">
        <f t="shared" si="1"/>
        <v>サーモスⅡ-H 横すべり出し窓（オペレーター・カムラッチ）、高所用横すべり出し窓プロジェクト（P）</v>
      </c>
      <c r="H68" s="5" t="s">
        <v>985</v>
      </c>
      <c r="I68" s="5" t="s">
        <v>473</v>
      </c>
    </row>
    <row r="69" spans="1:9">
      <c r="A69" s="5" t="s">
        <v>1123</v>
      </c>
      <c r="B69" s="5" t="s">
        <v>1132</v>
      </c>
      <c r="C69" s="5" t="s">
        <v>989</v>
      </c>
      <c r="D69" s="5" t="s">
        <v>1130</v>
      </c>
      <c r="E69" s="5" t="s">
        <v>985</v>
      </c>
      <c r="F69" s="5" t="s">
        <v>991</v>
      </c>
      <c r="G69" s="5" t="str">
        <f t="shared" si="1"/>
        <v>サーモスⅡ-H 横すべり出し窓オペレータープロジェクト（P）</v>
      </c>
      <c r="H69" s="5" t="s">
        <v>985</v>
      </c>
      <c r="I69" s="5" t="s">
        <v>473</v>
      </c>
    </row>
    <row r="70" spans="1:9">
      <c r="A70" s="5" t="s">
        <v>1123</v>
      </c>
      <c r="B70" s="5" t="s">
        <v>1124</v>
      </c>
      <c r="C70" s="5" t="s">
        <v>992</v>
      </c>
      <c r="D70" s="5" t="s">
        <v>1133</v>
      </c>
      <c r="E70" s="5" t="s">
        <v>985</v>
      </c>
      <c r="F70" s="5" t="s">
        <v>70</v>
      </c>
      <c r="G70" s="5" t="str">
        <f t="shared" si="1"/>
        <v>サーモスⅡ-H開き（T）</v>
      </c>
      <c r="H70" s="5" t="s">
        <v>985</v>
      </c>
      <c r="I70" s="5" t="s">
        <v>473</v>
      </c>
    </row>
    <row r="71" spans="1:9">
      <c r="A71" s="5" t="s">
        <v>1123</v>
      </c>
      <c r="B71" s="5" t="s">
        <v>1134</v>
      </c>
      <c r="C71" s="5" t="s">
        <v>992</v>
      </c>
      <c r="D71" s="5" t="s">
        <v>1133</v>
      </c>
      <c r="E71" s="5" t="s">
        <v>985</v>
      </c>
      <c r="F71" s="5" t="s">
        <v>70</v>
      </c>
      <c r="G71" s="5" t="str">
        <f t="shared" si="1"/>
        <v>サーモスⅡ-H 縦すべり出し窓（オペレーター・カムラッチ）開き（T）</v>
      </c>
      <c r="H71" s="5" t="s">
        <v>985</v>
      </c>
      <c r="I71" s="5" t="s">
        <v>473</v>
      </c>
    </row>
    <row r="72" spans="1:9">
      <c r="A72" s="5" t="s">
        <v>1123</v>
      </c>
      <c r="B72" s="5" t="s">
        <v>1135</v>
      </c>
      <c r="C72" s="5" t="s">
        <v>992</v>
      </c>
      <c r="D72" s="5" t="s">
        <v>1133</v>
      </c>
      <c r="E72" s="5" t="s">
        <v>985</v>
      </c>
      <c r="F72" s="5" t="s">
        <v>70</v>
      </c>
      <c r="G72" s="5" t="str">
        <f t="shared" si="1"/>
        <v>サーモスⅡ-H 縦すべり出し窓オペレーター開き（T）</v>
      </c>
      <c r="H72" s="5" t="s">
        <v>985</v>
      </c>
      <c r="I72" s="5" t="s">
        <v>473</v>
      </c>
    </row>
    <row r="73" spans="1:9">
      <c r="A73" s="5" t="s">
        <v>1123</v>
      </c>
      <c r="B73" s="5" t="s">
        <v>1124</v>
      </c>
      <c r="C73" s="5" t="s">
        <v>994</v>
      </c>
      <c r="D73" s="5" t="s">
        <v>1136</v>
      </c>
      <c r="E73" s="5" t="s">
        <v>985</v>
      </c>
      <c r="F73" s="5" t="s">
        <v>996</v>
      </c>
      <c r="G73" s="5" t="str">
        <f t="shared" si="1"/>
        <v>サーモスⅡ-H上げ下げ（U）</v>
      </c>
      <c r="H73" s="5" t="s">
        <v>985</v>
      </c>
      <c r="I73" s="5" t="s">
        <v>473</v>
      </c>
    </row>
    <row r="74" spans="1:9">
      <c r="A74" s="5" t="s">
        <v>1123</v>
      </c>
      <c r="B74" s="5" t="s">
        <v>1137</v>
      </c>
      <c r="C74" s="5" t="s">
        <v>994</v>
      </c>
      <c r="D74" s="5" t="s">
        <v>1136</v>
      </c>
      <c r="E74" s="5" t="s">
        <v>985</v>
      </c>
      <c r="F74" s="5" t="s">
        <v>996</v>
      </c>
      <c r="G74" s="5" t="str">
        <f t="shared" si="1"/>
        <v>サーモスⅡ-H 上げ下げ窓、面格子付上げ下げ窓上げ下げ（U）</v>
      </c>
      <c r="H74" s="5" t="s">
        <v>985</v>
      </c>
      <c r="I74" s="5" t="s">
        <v>473</v>
      </c>
    </row>
    <row r="75" spans="1:9">
      <c r="A75" s="5" t="s">
        <v>1138</v>
      </c>
      <c r="B75" s="5" t="s">
        <v>1139</v>
      </c>
      <c r="C75" s="5" t="s">
        <v>985</v>
      </c>
      <c r="D75" s="5" t="s">
        <v>1140</v>
      </c>
      <c r="E75" s="5" t="s">
        <v>1141</v>
      </c>
      <c r="F75" s="5" t="s">
        <v>88</v>
      </c>
      <c r="G75" s="5" t="str">
        <f t="shared" si="1"/>
        <v>防火戸ＦＧ－Ｈ ＦＩＸ窓（内押縁タイプ）FIX（F）</v>
      </c>
      <c r="H75" s="5" t="s">
        <v>1141</v>
      </c>
      <c r="I75" s="5" t="s">
        <v>473</v>
      </c>
    </row>
    <row r="76" spans="1:9">
      <c r="A76" s="5" t="s">
        <v>1138</v>
      </c>
      <c r="B76" s="5" t="s">
        <v>1142</v>
      </c>
      <c r="C76" s="5" t="s">
        <v>985</v>
      </c>
      <c r="D76" s="5" t="s">
        <v>1140</v>
      </c>
      <c r="E76" s="5" t="s">
        <v>1143</v>
      </c>
      <c r="F76" s="5" t="s">
        <v>88</v>
      </c>
      <c r="G76" s="5" t="str">
        <f t="shared" si="1"/>
        <v>防火戸ＦＧ－ＨFIX（F）</v>
      </c>
      <c r="H76" s="5" t="s">
        <v>1144</v>
      </c>
      <c r="I76" s="5" t="s">
        <v>1141</v>
      </c>
    </row>
    <row r="77" spans="1:9">
      <c r="A77" s="5" t="s">
        <v>1138</v>
      </c>
      <c r="B77" s="5" t="s">
        <v>1145</v>
      </c>
      <c r="C77" s="5" t="s">
        <v>987</v>
      </c>
      <c r="D77" s="5" t="s">
        <v>1146</v>
      </c>
      <c r="E77" s="5" t="s">
        <v>1144</v>
      </c>
      <c r="F77" s="5" t="s">
        <v>29</v>
      </c>
      <c r="G77" s="5" t="str">
        <f t="shared" si="1"/>
        <v>防火戸ＦＧ－Ｈ 引違い窓（レール間カバー枠）引違い（H）</v>
      </c>
      <c r="H77" s="5" t="s">
        <v>1144</v>
      </c>
      <c r="I77" s="5" t="s">
        <v>473</v>
      </c>
    </row>
    <row r="78" spans="1:9">
      <c r="A78" s="5" t="s">
        <v>1138</v>
      </c>
      <c r="B78" s="5" t="s">
        <v>1142</v>
      </c>
      <c r="C78" s="5" t="s">
        <v>987</v>
      </c>
      <c r="D78" s="5" t="s">
        <v>1146</v>
      </c>
      <c r="E78" s="5" t="s">
        <v>1144</v>
      </c>
      <c r="F78" s="5" t="s">
        <v>29</v>
      </c>
      <c r="G78" s="5" t="str">
        <f t="shared" si="1"/>
        <v>防火戸ＦＧ－Ｈ引違い（H）</v>
      </c>
      <c r="H78" s="5" t="s">
        <v>1144</v>
      </c>
      <c r="I78" s="5" t="s">
        <v>473</v>
      </c>
    </row>
    <row r="79" spans="1:9">
      <c r="A79" s="5" t="s">
        <v>1138</v>
      </c>
      <c r="B79" s="5" t="s">
        <v>1147</v>
      </c>
      <c r="C79" s="5" t="s">
        <v>989</v>
      </c>
      <c r="D79" s="5" t="s">
        <v>1148</v>
      </c>
      <c r="E79" s="5" t="s">
        <v>1149</v>
      </c>
      <c r="F79" s="5" t="s">
        <v>991</v>
      </c>
      <c r="G79" s="5" t="str">
        <f t="shared" si="1"/>
        <v>防火戸ＦＧ－Ｈ 横すべり出し窓オペレーター、高所用横すべり出し窓※網入り複層ガラスプロジェクト（P）</v>
      </c>
      <c r="H79" s="5" t="s">
        <v>473</v>
      </c>
      <c r="I79" s="5" t="s">
        <v>473</v>
      </c>
    </row>
    <row r="80" spans="1:9">
      <c r="A80" s="5" t="s">
        <v>1138</v>
      </c>
      <c r="B80" s="5" t="s">
        <v>1142</v>
      </c>
      <c r="C80" s="5" t="s">
        <v>989</v>
      </c>
      <c r="D80" s="5" t="s">
        <v>1148</v>
      </c>
      <c r="E80" s="5" t="s">
        <v>1144</v>
      </c>
      <c r="F80" s="5" t="s">
        <v>991</v>
      </c>
      <c r="G80" s="5" t="str">
        <f t="shared" si="1"/>
        <v>防火戸ＦＧ－Ｈプロジェクト（P）</v>
      </c>
      <c r="H80" s="5" t="s">
        <v>1144</v>
      </c>
      <c r="I80" s="5" t="s">
        <v>473</v>
      </c>
    </row>
    <row r="81" spans="1:9">
      <c r="A81" s="5" t="s">
        <v>1138</v>
      </c>
      <c r="B81" s="5" t="s">
        <v>1150</v>
      </c>
      <c r="C81" s="5" t="s">
        <v>992</v>
      </c>
      <c r="D81" s="5" t="s">
        <v>1151</v>
      </c>
      <c r="E81" s="5" t="s">
        <v>1149</v>
      </c>
      <c r="F81" s="5" t="s">
        <v>70</v>
      </c>
      <c r="G81" s="5" t="str">
        <f t="shared" si="1"/>
        <v>防火戸ＦＧ－Ｈ 縦すべり出し窓オペレーター※網入り複層ガラス開き（T）</v>
      </c>
      <c r="H81" s="5" t="s">
        <v>473</v>
      </c>
      <c r="I81" s="5" t="s">
        <v>473</v>
      </c>
    </row>
    <row r="82" spans="1:9">
      <c r="A82" s="5" t="s">
        <v>1138</v>
      </c>
      <c r="B82" s="5" t="s">
        <v>1142</v>
      </c>
      <c r="C82" s="5" t="s">
        <v>992</v>
      </c>
      <c r="D82" s="5" t="s">
        <v>1151</v>
      </c>
      <c r="E82" s="5" t="s">
        <v>1144</v>
      </c>
      <c r="F82" s="5" t="s">
        <v>70</v>
      </c>
      <c r="G82" s="5" t="str">
        <f t="shared" si="1"/>
        <v>防火戸ＦＧ－Ｈ開き（T）</v>
      </c>
      <c r="H82" s="5" t="s">
        <v>1144</v>
      </c>
      <c r="I82" s="5" t="s">
        <v>473</v>
      </c>
    </row>
    <row r="83" spans="1:9">
      <c r="A83" s="5" t="s">
        <v>1138</v>
      </c>
      <c r="B83" s="5" t="s">
        <v>1152</v>
      </c>
      <c r="C83" s="5" t="s">
        <v>994</v>
      </c>
      <c r="D83" s="5" t="s">
        <v>1153</v>
      </c>
      <c r="E83" s="5" t="s">
        <v>1144</v>
      </c>
      <c r="F83" s="5" t="s">
        <v>996</v>
      </c>
      <c r="G83" s="5" t="str">
        <f t="shared" si="1"/>
        <v>防火戸ＦＧ－Ｈ 上げ下げ窓、面格子付上げ下げ窓上げ下げ（U）</v>
      </c>
      <c r="H83" s="5" t="s">
        <v>1144</v>
      </c>
      <c r="I83" s="5" t="s">
        <v>473</v>
      </c>
    </row>
    <row r="84" spans="1:9">
      <c r="A84" s="5" t="s">
        <v>1138</v>
      </c>
      <c r="B84" s="5" t="s">
        <v>1142</v>
      </c>
      <c r="C84" s="5" t="s">
        <v>994</v>
      </c>
      <c r="D84" s="5" t="s">
        <v>1153</v>
      </c>
      <c r="E84" s="5" t="s">
        <v>1144</v>
      </c>
      <c r="F84" s="5" t="s">
        <v>996</v>
      </c>
      <c r="G84" s="5" t="str">
        <f t="shared" si="1"/>
        <v>防火戸ＦＧ－Ｈ上げ下げ（U）</v>
      </c>
      <c r="H84" s="5" t="s">
        <v>1144</v>
      </c>
      <c r="I84" s="5" t="s">
        <v>473</v>
      </c>
    </row>
    <row r="85" spans="1:9">
      <c r="A85" s="5" t="s">
        <v>1154</v>
      </c>
      <c r="B85" s="5" t="s">
        <v>1155</v>
      </c>
      <c r="C85" s="5" t="s">
        <v>989</v>
      </c>
      <c r="D85" s="5" t="s">
        <v>1156</v>
      </c>
      <c r="E85" s="5" t="s">
        <v>1157</v>
      </c>
      <c r="F85" s="5" t="s">
        <v>991</v>
      </c>
      <c r="G85" s="5" t="str">
        <f t="shared" si="1"/>
        <v>防火戸ＦＧ－Ｈ 横すべり出し窓オペレーター※安全合わせ複層ガラスプロジェクト（P）</v>
      </c>
      <c r="H85" s="5" t="s">
        <v>473</v>
      </c>
      <c r="I85" s="5" t="s">
        <v>473</v>
      </c>
    </row>
    <row r="86" spans="1:9">
      <c r="A86" s="5" t="s">
        <v>1154</v>
      </c>
      <c r="B86" s="5" t="s">
        <v>1158</v>
      </c>
      <c r="C86" s="5" t="s">
        <v>992</v>
      </c>
      <c r="D86" s="5" t="s">
        <v>1159</v>
      </c>
      <c r="E86" s="5" t="s">
        <v>1157</v>
      </c>
      <c r="F86" s="5" t="s">
        <v>70</v>
      </c>
      <c r="G86" s="5" t="str">
        <f t="shared" si="1"/>
        <v>防火戸ＦＧ－Ｈ 縦すべり出し窓オペレーター※安全合わせ複層ガラス開き（T）</v>
      </c>
      <c r="H86" s="5" t="s">
        <v>473</v>
      </c>
      <c r="I86" s="5" t="s">
        <v>473</v>
      </c>
    </row>
    <row r="87" spans="1:9">
      <c r="A87" s="5" t="s">
        <v>1160</v>
      </c>
      <c r="B87" s="5" t="s">
        <v>1161</v>
      </c>
      <c r="C87" s="5" t="s">
        <v>989</v>
      </c>
      <c r="D87" s="5" t="s">
        <v>1162</v>
      </c>
      <c r="E87" s="5" t="s">
        <v>1163</v>
      </c>
      <c r="F87" s="5" t="s">
        <v>991</v>
      </c>
      <c r="G87" s="5" t="str">
        <f t="shared" si="1"/>
        <v>防火戸ＦＧ－Ｈ 横すべり出し窓オペレーター※耐熱強化透明複層ガラスプロジェクト（P）</v>
      </c>
      <c r="H87" s="5" t="s">
        <v>473</v>
      </c>
      <c r="I87" s="5" t="s">
        <v>473</v>
      </c>
    </row>
    <row r="88" spans="1:9">
      <c r="A88" s="5" t="s">
        <v>1160</v>
      </c>
      <c r="B88" s="5" t="s">
        <v>1164</v>
      </c>
      <c r="C88" s="5" t="s">
        <v>992</v>
      </c>
      <c r="D88" s="5" t="s">
        <v>1165</v>
      </c>
      <c r="E88" s="5" t="s">
        <v>1163</v>
      </c>
      <c r="F88" s="5" t="s">
        <v>70</v>
      </c>
      <c r="G88" s="5" t="str">
        <f t="shared" si="1"/>
        <v>防火戸ＦＧ－Ｈ 縦すべり出し窓オペレーター※耐熱強化透明複層ガラス開き（T）</v>
      </c>
      <c r="H88" s="5" t="s">
        <v>473</v>
      </c>
      <c r="I88" s="5" t="s">
        <v>473</v>
      </c>
    </row>
    <row r="89" spans="1:9">
      <c r="A89" s="5" t="s">
        <v>1166</v>
      </c>
      <c r="B89" s="5" t="s">
        <v>1167</v>
      </c>
      <c r="C89" s="5" t="s">
        <v>985</v>
      </c>
      <c r="D89" s="5" t="s">
        <v>1168</v>
      </c>
      <c r="E89" s="5" t="s">
        <v>1144</v>
      </c>
      <c r="F89" s="5" t="s">
        <v>88</v>
      </c>
      <c r="G89" s="5" t="str">
        <f t="shared" si="1"/>
        <v>防火戸ＦＧ－Ｈ ＦＩＸ窓（外押縁タイプ）FIX（F）</v>
      </c>
      <c r="H89" s="5" t="s">
        <v>1144</v>
      </c>
      <c r="I89" s="5" t="s">
        <v>473</v>
      </c>
    </row>
    <row r="90" spans="1:9">
      <c r="A90" s="5" t="s">
        <v>1166</v>
      </c>
      <c r="B90" s="5" t="s">
        <v>1169</v>
      </c>
      <c r="C90" s="5" t="s">
        <v>987</v>
      </c>
      <c r="D90" s="5" t="s">
        <v>1170</v>
      </c>
      <c r="E90" s="5" t="s">
        <v>1144</v>
      </c>
      <c r="F90" s="5" t="s">
        <v>29</v>
      </c>
      <c r="G90" s="5" t="str">
        <f t="shared" si="1"/>
        <v>防火戸ＦＧ－Ｈ 引違い窓（ブリッジ枠）引違い（H）</v>
      </c>
      <c r="H90" s="5" t="s">
        <v>1144</v>
      </c>
      <c r="I90" s="5" t="s">
        <v>473</v>
      </c>
    </row>
    <row r="91" spans="1:9">
      <c r="A91" s="5" t="s">
        <v>1166</v>
      </c>
      <c r="B91" s="5" t="s">
        <v>1171</v>
      </c>
      <c r="C91" s="5" t="s">
        <v>989</v>
      </c>
      <c r="D91" s="5" t="s">
        <v>1172</v>
      </c>
      <c r="E91" s="5" t="s">
        <v>1144</v>
      </c>
      <c r="F91" s="5" t="s">
        <v>991</v>
      </c>
      <c r="G91" s="5" t="str">
        <f t="shared" si="1"/>
        <v>防火戸ＦＧ－Ｈ 横すべり出し窓カムラッチプロジェクト（P）</v>
      </c>
      <c r="H91" s="5" t="s">
        <v>1144</v>
      </c>
      <c r="I91" s="5" t="s">
        <v>473</v>
      </c>
    </row>
    <row r="92" spans="1:9">
      <c r="A92" s="5" t="s">
        <v>1166</v>
      </c>
      <c r="B92" s="5" t="s">
        <v>1173</v>
      </c>
      <c r="C92" s="5" t="s">
        <v>992</v>
      </c>
      <c r="D92" s="5" t="s">
        <v>1174</v>
      </c>
      <c r="E92" s="5" t="s">
        <v>1144</v>
      </c>
      <c r="F92" s="5" t="s">
        <v>70</v>
      </c>
      <c r="G92" s="5" t="str">
        <f t="shared" si="1"/>
        <v>防火戸ＦＧ－Ｈ 縦すべり出し窓カムラッチ開き（T）</v>
      </c>
      <c r="H92" s="5" t="s">
        <v>1144</v>
      </c>
      <c r="I92" s="5" t="s">
        <v>473</v>
      </c>
    </row>
    <row r="93" spans="1:9">
      <c r="A93" s="5" t="s">
        <v>1175</v>
      </c>
      <c r="B93" s="5" t="s">
        <v>1176</v>
      </c>
      <c r="C93" s="5" t="s">
        <v>992</v>
      </c>
      <c r="D93" s="5" t="s">
        <v>1177</v>
      </c>
      <c r="E93" s="5" t="s">
        <v>1144</v>
      </c>
      <c r="F93" s="5" t="s">
        <v>70</v>
      </c>
      <c r="G93" s="5" t="str">
        <f t="shared" si="1"/>
        <v>防火戸ＦＧ－Ｈ 開き窓テラス開き（T）</v>
      </c>
      <c r="H93" s="5" t="s">
        <v>1144</v>
      </c>
      <c r="I93" s="5" t="s">
        <v>473</v>
      </c>
    </row>
    <row r="94" spans="1:9">
      <c r="A94" s="5" t="s">
        <v>1178</v>
      </c>
      <c r="B94" s="5" t="s">
        <v>1179</v>
      </c>
      <c r="C94" s="5" t="s">
        <v>989</v>
      </c>
      <c r="D94" s="5" t="s">
        <v>1180</v>
      </c>
      <c r="E94" s="5" t="s">
        <v>1144</v>
      </c>
      <c r="F94" s="5" t="s">
        <v>991</v>
      </c>
      <c r="G94" s="5" t="str">
        <f t="shared" si="1"/>
        <v>防火戸ＦＧ－Ｈ 外倒し窓、内倒し窓プロジェクト（P）</v>
      </c>
      <c r="H94" s="5" t="s">
        <v>1144</v>
      </c>
      <c r="I94" s="5" t="s">
        <v>473</v>
      </c>
    </row>
    <row r="95" spans="1:9">
      <c r="A95" s="5" t="s">
        <v>1178</v>
      </c>
      <c r="B95" s="5" t="s">
        <v>1181</v>
      </c>
      <c r="C95" s="5" t="s">
        <v>992</v>
      </c>
      <c r="D95" s="5" t="s">
        <v>1182</v>
      </c>
      <c r="E95" s="5" t="s">
        <v>1144</v>
      </c>
      <c r="F95" s="5" t="s">
        <v>70</v>
      </c>
      <c r="G95" s="5" t="str">
        <f t="shared" si="1"/>
        <v>防火戸ＦＧ－Ｈ 採風勝手口ドア開き（T）</v>
      </c>
      <c r="H95" s="5" t="s">
        <v>1144</v>
      </c>
      <c r="I95" s="5" t="s">
        <v>473</v>
      </c>
    </row>
    <row r="96" spans="1:9">
      <c r="A96" s="5" t="s">
        <v>1183</v>
      </c>
      <c r="B96" s="5" t="s">
        <v>1184</v>
      </c>
      <c r="C96" s="5" t="s">
        <v>985</v>
      </c>
      <c r="D96" s="5" t="s">
        <v>1185</v>
      </c>
      <c r="E96" s="5" t="s">
        <v>985</v>
      </c>
      <c r="F96" s="5" t="s">
        <v>88</v>
      </c>
      <c r="G96" s="5" t="str">
        <f t="shared" si="1"/>
        <v>サーモスＬ ＦＩＸ窓（外押縁タイプ）FIX（F）</v>
      </c>
      <c r="H96" s="5" t="s">
        <v>985</v>
      </c>
      <c r="I96" s="5" t="s">
        <v>473</v>
      </c>
    </row>
    <row r="97" spans="1:9">
      <c r="A97" s="5" t="s">
        <v>1183</v>
      </c>
      <c r="B97" s="5" t="s">
        <v>1186</v>
      </c>
      <c r="C97" s="5" t="s">
        <v>989</v>
      </c>
      <c r="D97" s="5" t="s">
        <v>1187</v>
      </c>
      <c r="E97" s="5" t="s">
        <v>985</v>
      </c>
      <c r="F97" s="5" t="s">
        <v>991</v>
      </c>
      <c r="G97" s="5" t="str">
        <f t="shared" si="1"/>
        <v>サーモスＬ 外倒し窓、内倒し窓プロジェクト（P）</v>
      </c>
      <c r="H97" s="5" t="s">
        <v>985</v>
      </c>
      <c r="I97" s="5" t="s">
        <v>473</v>
      </c>
    </row>
    <row r="98" spans="1:9">
      <c r="A98" s="5" t="s">
        <v>1188</v>
      </c>
      <c r="B98" s="5" t="s">
        <v>1189</v>
      </c>
      <c r="C98" s="5" t="s">
        <v>992</v>
      </c>
      <c r="D98" s="5" t="s">
        <v>1190</v>
      </c>
      <c r="E98" s="5" t="s">
        <v>985</v>
      </c>
      <c r="F98" s="5" t="s">
        <v>70</v>
      </c>
      <c r="G98" s="5" t="str">
        <f t="shared" si="1"/>
        <v>サーモスＬ テラスドア、勝手口ドア開き（T）</v>
      </c>
      <c r="H98" s="5" t="s">
        <v>985</v>
      </c>
      <c r="I98" s="5" t="s">
        <v>473</v>
      </c>
    </row>
    <row r="99" spans="1:9">
      <c r="A99" s="5" t="s">
        <v>1191</v>
      </c>
      <c r="B99" s="5" t="s">
        <v>1192</v>
      </c>
      <c r="C99" s="5" t="s">
        <v>992</v>
      </c>
      <c r="D99" s="5" t="s">
        <v>1193</v>
      </c>
      <c r="E99" s="5" t="s">
        <v>985</v>
      </c>
      <c r="F99" s="5" t="s">
        <v>70</v>
      </c>
      <c r="G99" s="5" t="str">
        <f t="shared" si="1"/>
        <v>サーモスＬ 勝手口ドア（中桟パネル付）開き（T）</v>
      </c>
      <c r="H99" s="5" t="s">
        <v>985</v>
      </c>
      <c r="I99" s="5" t="s">
        <v>473</v>
      </c>
    </row>
    <row r="100" spans="1:9">
      <c r="A100" s="5" t="s">
        <v>1194</v>
      </c>
      <c r="B100" s="5" t="s">
        <v>1195</v>
      </c>
      <c r="C100" s="5" t="s">
        <v>987</v>
      </c>
      <c r="D100" s="5" t="s">
        <v>1196</v>
      </c>
      <c r="E100" s="5" t="s">
        <v>985</v>
      </c>
      <c r="F100" s="5" t="s">
        <v>29</v>
      </c>
      <c r="G100" s="5" t="str">
        <f t="shared" si="1"/>
        <v>サーモスＬ 単体引違い窓（中桟付）引違い（H）</v>
      </c>
      <c r="H100" s="5" t="s">
        <v>985</v>
      </c>
      <c r="I100" s="5" t="s">
        <v>473</v>
      </c>
    </row>
    <row r="101" spans="1:9">
      <c r="A101" s="5" t="s">
        <v>1194</v>
      </c>
      <c r="B101" s="5" t="s">
        <v>1197</v>
      </c>
      <c r="C101" s="5" t="s">
        <v>992</v>
      </c>
      <c r="D101" s="5" t="s">
        <v>1198</v>
      </c>
      <c r="E101" s="5" t="s">
        <v>985</v>
      </c>
      <c r="F101" s="5" t="s">
        <v>70</v>
      </c>
      <c r="G101" s="5" t="str">
        <f t="shared" si="1"/>
        <v>サーモスＬ 採風勝手口ドア開き（T）</v>
      </c>
      <c r="H101" s="5" t="s">
        <v>985</v>
      </c>
      <c r="I101" s="5" t="s">
        <v>473</v>
      </c>
    </row>
    <row r="102" spans="1:9">
      <c r="A102" s="5" t="s">
        <v>1199</v>
      </c>
      <c r="B102" s="5" t="s">
        <v>1200</v>
      </c>
      <c r="C102" s="5" t="s">
        <v>985</v>
      </c>
      <c r="D102" s="5" t="s">
        <v>1201</v>
      </c>
      <c r="E102" s="5" t="s">
        <v>1126</v>
      </c>
      <c r="F102" s="5" t="s">
        <v>88</v>
      </c>
      <c r="G102" s="5" t="str">
        <f t="shared" si="1"/>
        <v>サーモスＬFIX（F）</v>
      </c>
      <c r="H102" s="5" t="s">
        <v>985</v>
      </c>
      <c r="I102" s="5" t="s">
        <v>987</v>
      </c>
    </row>
    <row r="103" spans="1:9">
      <c r="A103" s="5" t="s">
        <v>1199</v>
      </c>
      <c r="B103" s="5" t="s">
        <v>1202</v>
      </c>
      <c r="C103" s="5" t="s">
        <v>985</v>
      </c>
      <c r="D103" s="5" t="s">
        <v>1201</v>
      </c>
      <c r="E103" s="5" t="s">
        <v>987</v>
      </c>
      <c r="F103" s="5" t="s">
        <v>88</v>
      </c>
      <c r="G103" s="5" t="str">
        <f t="shared" si="1"/>
        <v>サーモスＬ ＦＩＸ窓（内押縁タイプ）FIX（F）</v>
      </c>
      <c r="H103" s="5" t="s">
        <v>987</v>
      </c>
      <c r="I103" s="5" t="s">
        <v>473</v>
      </c>
    </row>
    <row r="104" spans="1:9">
      <c r="A104" s="5" t="s">
        <v>1199</v>
      </c>
      <c r="B104" s="5" t="s">
        <v>1200</v>
      </c>
      <c r="C104" s="5" t="s">
        <v>987</v>
      </c>
      <c r="D104" s="5" t="s">
        <v>1203</v>
      </c>
      <c r="E104" s="5" t="s">
        <v>985</v>
      </c>
      <c r="F104" s="5" t="s">
        <v>29</v>
      </c>
      <c r="G104" s="5" t="str">
        <f t="shared" si="1"/>
        <v>サーモスＬ引違い（H）</v>
      </c>
      <c r="H104" s="5" t="s">
        <v>985</v>
      </c>
      <c r="I104" s="5" t="s">
        <v>473</v>
      </c>
    </row>
    <row r="105" spans="1:9">
      <c r="A105" s="5" t="s">
        <v>1199</v>
      </c>
      <c r="B105" s="5" t="s">
        <v>1204</v>
      </c>
      <c r="C105" s="5" t="s">
        <v>987</v>
      </c>
      <c r="D105" s="5" t="s">
        <v>1203</v>
      </c>
      <c r="E105" s="5" t="s">
        <v>985</v>
      </c>
      <c r="F105" s="5" t="s">
        <v>29</v>
      </c>
      <c r="G105" s="5" t="str">
        <f t="shared" si="1"/>
        <v>サーモスＬ 引違い窓、片引き窓、引分け窓引違い（H）</v>
      </c>
      <c r="H105" s="5" t="s">
        <v>985</v>
      </c>
      <c r="I105" s="5" t="s">
        <v>473</v>
      </c>
    </row>
    <row r="106" spans="1:9">
      <c r="A106" s="5" t="s">
        <v>1199</v>
      </c>
      <c r="B106" s="5" t="s">
        <v>1200</v>
      </c>
      <c r="C106" s="5" t="s">
        <v>989</v>
      </c>
      <c r="D106" s="5" t="s">
        <v>1205</v>
      </c>
      <c r="E106" s="5" t="s">
        <v>985</v>
      </c>
      <c r="F106" s="5" t="s">
        <v>991</v>
      </c>
      <c r="G106" s="5" t="str">
        <f t="shared" si="1"/>
        <v>サーモスＬプロジェクト（P）</v>
      </c>
      <c r="H106" s="5" t="s">
        <v>985</v>
      </c>
      <c r="I106" s="5" t="s">
        <v>473</v>
      </c>
    </row>
    <row r="107" spans="1:9">
      <c r="A107" s="5" t="s">
        <v>1199</v>
      </c>
      <c r="B107" s="5" t="s">
        <v>1206</v>
      </c>
      <c r="C107" s="5" t="s">
        <v>989</v>
      </c>
      <c r="D107" s="5" t="s">
        <v>1205</v>
      </c>
      <c r="E107" s="5" t="s">
        <v>985</v>
      </c>
      <c r="F107" s="5" t="s">
        <v>991</v>
      </c>
      <c r="G107" s="5" t="str">
        <f t="shared" si="1"/>
        <v>サーモスＬ 横すべり出し窓（オペレーター・カムラッチ）、高所用横すべり出し窓プロジェクト（P）</v>
      </c>
      <c r="H107" s="5" t="s">
        <v>985</v>
      </c>
      <c r="I107" s="5" t="s">
        <v>473</v>
      </c>
    </row>
    <row r="108" spans="1:9">
      <c r="A108" s="5" t="s">
        <v>1199</v>
      </c>
      <c r="B108" s="5" t="s">
        <v>1207</v>
      </c>
      <c r="C108" s="5" t="s">
        <v>989</v>
      </c>
      <c r="D108" s="5" t="s">
        <v>1205</v>
      </c>
      <c r="E108" s="5" t="s">
        <v>985</v>
      </c>
      <c r="F108" s="5" t="s">
        <v>991</v>
      </c>
      <c r="G108" s="5" t="str">
        <f t="shared" si="1"/>
        <v>サーモスＬ 横すべり出し窓オペレータープロジェクト（P）</v>
      </c>
      <c r="H108" s="5" t="s">
        <v>985</v>
      </c>
      <c r="I108" s="5" t="s">
        <v>473</v>
      </c>
    </row>
    <row r="109" spans="1:9">
      <c r="A109" s="5" t="s">
        <v>1199</v>
      </c>
      <c r="B109" s="5" t="s">
        <v>1200</v>
      </c>
      <c r="C109" s="5" t="s">
        <v>992</v>
      </c>
      <c r="D109" s="5" t="s">
        <v>1208</v>
      </c>
      <c r="E109" s="5" t="s">
        <v>985</v>
      </c>
      <c r="F109" s="5" t="s">
        <v>70</v>
      </c>
      <c r="G109" s="5" t="str">
        <f t="shared" si="1"/>
        <v>サーモスＬ開き（T）</v>
      </c>
      <c r="H109" s="5" t="s">
        <v>985</v>
      </c>
      <c r="I109" s="5" t="s">
        <v>473</v>
      </c>
    </row>
    <row r="110" spans="1:9">
      <c r="A110" s="5" t="s">
        <v>1199</v>
      </c>
      <c r="B110" s="5" t="s">
        <v>1209</v>
      </c>
      <c r="C110" s="5" t="s">
        <v>992</v>
      </c>
      <c r="D110" s="5" t="s">
        <v>1208</v>
      </c>
      <c r="E110" s="5" t="s">
        <v>985</v>
      </c>
      <c r="F110" s="5" t="s">
        <v>70</v>
      </c>
      <c r="G110" s="5" t="str">
        <f t="shared" si="1"/>
        <v>サーモスＬ 縦すべり出し窓（オペレーター・カムラッチ）開き（T）</v>
      </c>
      <c r="H110" s="5" t="s">
        <v>985</v>
      </c>
      <c r="I110" s="5" t="s">
        <v>473</v>
      </c>
    </row>
    <row r="111" spans="1:9">
      <c r="A111" s="5" t="s">
        <v>1199</v>
      </c>
      <c r="B111" s="5" t="s">
        <v>1210</v>
      </c>
      <c r="C111" s="5" t="s">
        <v>992</v>
      </c>
      <c r="D111" s="5" t="s">
        <v>1208</v>
      </c>
      <c r="E111" s="5" t="s">
        <v>985</v>
      </c>
      <c r="F111" s="5" t="s">
        <v>70</v>
      </c>
      <c r="G111" s="5" t="str">
        <f t="shared" si="1"/>
        <v>サーモスＬ 縦すべり出し窓オペレーター開き（T）</v>
      </c>
      <c r="H111" s="5" t="s">
        <v>985</v>
      </c>
      <c r="I111" s="5" t="s">
        <v>473</v>
      </c>
    </row>
    <row r="112" spans="1:9">
      <c r="A112" s="5" t="s">
        <v>1199</v>
      </c>
      <c r="B112" s="5" t="s">
        <v>1200</v>
      </c>
      <c r="C112" s="5" t="s">
        <v>994</v>
      </c>
      <c r="D112" s="5" t="s">
        <v>1211</v>
      </c>
      <c r="E112" s="5" t="s">
        <v>985</v>
      </c>
      <c r="F112" s="5" t="s">
        <v>996</v>
      </c>
      <c r="G112" s="5" t="str">
        <f t="shared" si="1"/>
        <v>サーモスＬ上げ下げ（U）</v>
      </c>
      <c r="H112" s="5" t="s">
        <v>985</v>
      </c>
      <c r="I112" s="5" t="s">
        <v>473</v>
      </c>
    </row>
    <row r="113" spans="1:9">
      <c r="A113" s="5" t="s">
        <v>1199</v>
      </c>
      <c r="B113" s="5" t="s">
        <v>1212</v>
      </c>
      <c r="C113" s="5" t="s">
        <v>994</v>
      </c>
      <c r="D113" s="5" t="s">
        <v>1211</v>
      </c>
      <c r="E113" s="5" t="s">
        <v>985</v>
      </c>
      <c r="F113" s="5" t="s">
        <v>996</v>
      </c>
      <c r="G113" s="5" t="str">
        <f t="shared" si="1"/>
        <v>サーモスＬ 上げ下げ窓、面格子付上げ下げ窓上げ下げ（U）</v>
      </c>
      <c r="H113" s="5" t="s">
        <v>985</v>
      </c>
      <c r="I113" s="5" t="s">
        <v>473</v>
      </c>
    </row>
    <row r="114" spans="1:9">
      <c r="A114" s="5" t="s">
        <v>1213</v>
      </c>
      <c r="B114" s="5" t="s">
        <v>1214</v>
      </c>
      <c r="C114" s="5" t="s">
        <v>985</v>
      </c>
      <c r="D114" s="5" t="s">
        <v>1215</v>
      </c>
      <c r="E114" s="5" t="s">
        <v>1141</v>
      </c>
      <c r="F114" s="5" t="s">
        <v>88</v>
      </c>
      <c r="G114" s="5" t="str">
        <f t="shared" si="1"/>
        <v>防火戸ＦＧ－Ｌ ＦＩＸ窓（内押縁タイプ）FIX（F）</v>
      </c>
      <c r="H114" s="5" t="s">
        <v>1141</v>
      </c>
      <c r="I114" s="5" t="s">
        <v>473</v>
      </c>
    </row>
    <row r="115" spans="1:9">
      <c r="A115" s="5" t="s">
        <v>1213</v>
      </c>
      <c r="B115" s="5" t="s">
        <v>1216</v>
      </c>
      <c r="C115" s="5" t="s">
        <v>985</v>
      </c>
      <c r="D115" s="5" t="s">
        <v>1215</v>
      </c>
      <c r="E115" s="5" t="s">
        <v>1143</v>
      </c>
      <c r="F115" s="5" t="s">
        <v>88</v>
      </c>
      <c r="G115" s="5" t="str">
        <f t="shared" si="1"/>
        <v>防火戸ＦＧ－ＬFIX（F）</v>
      </c>
      <c r="H115" s="5" t="s">
        <v>1144</v>
      </c>
      <c r="I115" s="5" t="s">
        <v>1141</v>
      </c>
    </row>
    <row r="116" spans="1:9">
      <c r="A116" s="5" t="s">
        <v>1213</v>
      </c>
      <c r="B116" s="5" t="s">
        <v>1217</v>
      </c>
      <c r="C116" s="5" t="s">
        <v>987</v>
      </c>
      <c r="D116" s="5" t="s">
        <v>1218</v>
      </c>
      <c r="E116" s="5" t="s">
        <v>1144</v>
      </c>
      <c r="F116" s="5" t="s">
        <v>29</v>
      </c>
      <c r="G116" s="5" t="str">
        <f t="shared" si="1"/>
        <v>防火戸ＦＧ－Ｌ 引違い窓引違い（H）</v>
      </c>
      <c r="H116" s="5" t="s">
        <v>1144</v>
      </c>
      <c r="I116" s="5" t="s">
        <v>473</v>
      </c>
    </row>
    <row r="117" spans="1:9">
      <c r="A117" s="5" t="s">
        <v>1213</v>
      </c>
      <c r="B117" s="5" t="s">
        <v>1216</v>
      </c>
      <c r="C117" s="5" t="s">
        <v>987</v>
      </c>
      <c r="D117" s="5" t="s">
        <v>1218</v>
      </c>
      <c r="E117" s="5" t="s">
        <v>1144</v>
      </c>
      <c r="F117" s="5" t="s">
        <v>29</v>
      </c>
      <c r="G117" s="5" t="str">
        <f t="shared" si="1"/>
        <v>防火戸ＦＧ－Ｌ引違い（H）</v>
      </c>
      <c r="H117" s="5" t="s">
        <v>1144</v>
      </c>
      <c r="I117" s="5" t="s">
        <v>473</v>
      </c>
    </row>
    <row r="118" spans="1:9">
      <c r="A118" s="5" t="s">
        <v>1213</v>
      </c>
      <c r="B118" s="5" t="s">
        <v>1219</v>
      </c>
      <c r="C118" s="5" t="s">
        <v>989</v>
      </c>
      <c r="D118" s="5" t="s">
        <v>1220</v>
      </c>
      <c r="E118" s="5" t="s">
        <v>1149</v>
      </c>
      <c r="F118" s="5" t="s">
        <v>991</v>
      </c>
      <c r="G118" s="5" t="str">
        <f t="shared" si="1"/>
        <v>防火戸ＦＧ－Ｌ 横すべり出し窓オペレーター、高所用横すべり出し窓※網入り複層ガラスプロジェクト（P）</v>
      </c>
      <c r="H118" s="5" t="s">
        <v>473</v>
      </c>
      <c r="I118" s="5" t="s">
        <v>473</v>
      </c>
    </row>
    <row r="119" spans="1:9">
      <c r="A119" s="5" t="s">
        <v>1213</v>
      </c>
      <c r="B119" s="5" t="s">
        <v>1216</v>
      </c>
      <c r="C119" s="5" t="s">
        <v>989</v>
      </c>
      <c r="D119" s="5" t="s">
        <v>1220</v>
      </c>
      <c r="E119" s="5" t="s">
        <v>1144</v>
      </c>
      <c r="F119" s="5" t="s">
        <v>991</v>
      </c>
      <c r="G119" s="5" t="str">
        <f t="shared" si="1"/>
        <v>防火戸ＦＧ－Ｌプロジェクト（P）</v>
      </c>
      <c r="H119" s="5" t="s">
        <v>1144</v>
      </c>
      <c r="I119" s="5" t="s">
        <v>473</v>
      </c>
    </row>
    <row r="120" spans="1:9">
      <c r="A120" s="5" t="s">
        <v>1213</v>
      </c>
      <c r="B120" s="5" t="s">
        <v>1221</v>
      </c>
      <c r="C120" s="5" t="s">
        <v>992</v>
      </c>
      <c r="D120" s="5" t="s">
        <v>1222</v>
      </c>
      <c r="E120" s="5" t="s">
        <v>1149</v>
      </c>
      <c r="F120" s="5" t="s">
        <v>70</v>
      </c>
      <c r="G120" s="5" t="str">
        <f t="shared" si="1"/>
        <v>防火戸ＦＧ－Ｌ 縦すべり出し窓オペレーター※網入り複層ガラス開き（T）</v>
      </c>
      <c r="H120" s="5" t="s">
        <v>473</v>
      </c>
      <c r="I120" s="5" t="s">
        <v>473</v>
      </c>
    </row>
    <row r="121" spans="1:9">
      <c r="A121" s="5" t="s">
        <v>1213</v>
      </c>
      <c r="B121" s="5" t="s">
        <v>1216</v>
      </c>
      <c r="C121" s="5" t="s">
        <v>992</v>
      </c>
      <c r="D121" s="5" t="s">
        <v>1222</v>
      </c>
      <c r="E121" s="5" t="s">
        <v>1144</v>
      </c>
      <c r="F121" s="5" t="s">
        <v>70</v>
      </c>
      <c r="G121" s="5" t="str">
        <f t="shared" si="1"/>
        <v>防火戸ＦＧ－Ｌ開き（T）</v>
      </c>
      <c r="H121" s="5" t="s">
        <v>1144</v>
      </c>
      <c r="I121" s="5" t="s">
        <v>473</v>
      </c>
    </row>
    <row r="122" spans="1:9">
      <c r="A122" s="5" t="s">
        <v>1213</v>
      </c>
      <c r="B122" s="5" t="s">
        <v>1223</v>
      </c>
      <c r="C122" s="5" t="s">
        <v>994</v>
      </c>
      <c r="D122" s="5" t="s">
        <v>1224</v>
      </c>
      <c r="E122" s="5" t="s">
        <v>1144</v>
      </c>
      <c r="F122" s="5" t="s">
        <v>996</v>
      </c>
      <c r="G122" s="5" t="str">
        <f t="shared" si="1"/>
        <v>防火戸ＦＧ－Ｌ 上げ下げ窓、面格子付上げ下げ窓上げ下げ（U）</v>
      </c>
      <c r="H122" s="5" t="s">
        <v>1144</v>
      </c>
      <c r="I122" s="5" t="s">
        <v>473</v>
      </c>
    </row>
    <row r="123" spans="1:9">
      <c r="A123" s="5" t="s">
        <v>1213</v>
      </c>
      <c r="B123" s="5" t="s">
        <v>1216</v>
      </c>
      <c r="C123" s="5" t="s">
        <v>994</v>
      </c>
      <c r="D123" s="5" t="s">
        <v>1224</v>
      </c>
      <c r="E123" s="5" t="s">
        <v>1144</v>
      </c>
      <c r="F123" s="5" t="s">
        <v>996</v>
      </c>
      <c r="G123" s="5" t="str">
        <f t="shared" si="1"/>
        <v>防火戸ＦＧ－Ｌ上げ下げ（U）</v>
      </c>
      <c r="H123" s="5" t="s">
        <v>1144</v>
      </c>
      <c r="I123" s="5" t="s">
        <v>473</v>
      </c>
    </row>
    <row r="124" spans="1:9">
      <c r="A124" s="5" t="s">
        <v>1225</v>
      </c>
      <c r="B124" s="5" t="s">
        <v>1226</v>
      </c>
      <c r="C124" s="5" t="s">
        <v>989</v>
      </c>
      <c r="D124" s="5" t="s">
        <v>1227</v>
      </c>
      <c r="E124" s="5" t="s">
        <v>1157</v>
      </c>
      <c r="F124" s="5" t="s">
        <v>991</v>
      </c>
      <c r="G124" s="5" t="str">
        <f t="shared" si="1"/>
        <v>防火戸ＦＧ－Ｌ 横すべり出し窓オペレーター※安全合わせ複層ガラスプロジェクト（P）</v>
      </c>
      <c r="H124" s="5" t="s">
        <v>473</v>
      </c>
      <c r="I124" s="5" t="s">
        <v>473</v>
      </c>
    </row>
    <row r="125" spans="1:9">
      <c r="A125" s="5" t="s">
        <v>1225</v>
      </c>
      <c r="B125" s="5" t="s">
        <v>1228</v>
      </c>
      <c r="C125" s="5" t="s">
        <v>992</v>
      </c>
      <c r="D125" s="5" t="s">
        <v>1229</v>
      </c>
      <c r="E125" s="5" t="s">
        <v>1157</v>
      </c>
      <c r="F125" s="5" t="s">
        <v>70</v>
      </c>
      <c r="G125" s="5" t="str">
        <f t="shared" si="1"/>
        <v>防火戸ＦＧ－Ｌ 縦すべり出し窓オペレーター※安全合わせ複層ガラス開き（T）</v>
      </c>
      <c r="H125" s="5" t="s">
        <v>473</v>
      </c>
      <c r="I125" s="5" t="s">
        <v>473</v>
      </c>
    </row>
    <row r="126" spans="1:9">
      <c r="A126" s="5" t="s">
        <v>1230</v>
      </c>
      <c r="B126" s="5" t="s">
        <v>1231</v>
      </c>
      <c r="C126" s="5" t="s">
        <v>989</v>
      </c>
      <c r="D126" s="5" t="s">
        <v>1232</v>
      </c>
      <c r="E126" s="5" t="s">
        <v>1163</v>
      </c>
      <c r="F126" s="5" t="s">
        <v>991</v>
      </c>
      <c r="G126" s="5" t="str">
        <f t="shared" si="1"/>
        <v>防火戸ＦＧ－Ｌ 横すべり出し窓オペレーター※耐熱強化透明複層ガラスプロジェクト（P）</v>
      </c>
      <c r="H126" s="5" t="s">
        <v>473</v>
      </c>
      <c r="I126" s="5" t="s">
        <v>473</v>
      </c>
    </row>
    <row r="127" spans="1:9">
      <c r="A127" s="5" t="s">
        <v>1230</v>
      </c>
      <c r="B127" s="5" t="s">
        <v>1233</v>
      </c>
      <c r="C127" s="5" t="s">
        <v>992</v>
      </c>
      <c r="D127" s="5" t="s">
        <v>1234</v>
      </c>
      <c r="E127" s="5" t="s">
        <v>1163</v>
      </c>
      <c r="F127" s="5" t="s">
        <v>70</v>
      </c>
      <c r="G127" s="5" t="str">
        <f t="shared" si="1"/>
        <v>防火戸ＦＧ－Ｌ 縦すべり出し窓オペレーター※耐熱強化透明複層ガラス開き（T）</v>
      </c>
      <c r="H127" s="5" t="s">
        <v>473</v>
      </c>
      <c r="I127" s="5" t="s">
        <v>473</v>
      </c>
    </row>
    <row r="128" spans="1:9">
      <c r="A128" s="5" t="s">
        <v>1235</v>
      </c>
      <c r="B128" s="5" t="s">
        <v>1236</v>
      </c>
      <c r="C128" s="5" t="s">
        <v>992</v>
      </c>
      <c r="D128" s="5" t="s">
        <v>1237</v>
      </c>
      <c r="E128" s="5" t="s">
        <v>1144</v>
      </c>
      <c r="F128" s="5" t="s">
        <v>70</v>
      </c>
      <c r="G128" s="5" t="str">
        <f t="shared" si="1"/>
        <v>防火戸ＦＧ－Ｌ 開き窓テラス開き（T）</v>
      </c>
      <c r="H128" s="5" t="s">
        <v>1144</v>
      </c>
      <c r="I128" s="5" t="s">
        <v>473</v>
      </c>
    </row>
    <row r="129" spans="1:9">
      <c r="A129" s="5" t="s">
        <v>1238</v>
      </c>
      <c r="B129" s="5" t="s">
        <v>1239</v>
      </c>
      <c r="C129" s="5" t="s">
        <v>989</v>
      </c>
      <c r="D129" s="5" t="s">
        <v>1240</v>
      </c>
      <c r="E129" s="5" t="s">
        <v>1144</v>
      </c>
      <c r="F129" s="5" t="s">
        <v>991</v>
      </c>
      <c r="G129" s="5" t="str">
        <f t="shared" si="1"/>
        <v>防火戸ＦＧ－Ｌ 外倒し窓、内倒し窓プロジェクト（P）</v>
      </c>
      <c r="H129" s="5" t="s">
        <v>1144</v>
      </c>
      <c r="I129" s="5" t="s">
        <v>473</v>
      </c>
    </row>
    <row r="130" spans="1:9">
      <c r="A130" s="5" t="s">
        <v>1238</v>
      </c>
      <c r="B130" s="5" t="s">
        <v>1241</v>
      </c>
      <c r="C130" s="5" t="s">
        <v>992</v>
      </c>
      <c r="D130" s="5" t="s">
        <v>1242</v>
      </c>
      <c r="E130" s="5" t="s">
        <v>1144</v>
      </c>
      <c r="F130" s="5" t="s">
        <v>70</v>
      </c>
      <c r="G130" s="5" t="str">
        <f t="shared" ref="G130:G193" si="2">B130&amp;F130</f>
        <v>防火戸ＦＧ－Ｌ 採風勝手口ドア開き（T）</v>
      </c>
      <c r="H130" s="5" t="s">
        <v>1144</v>
      </c>
      <c r="I130" s="5" t="s">
        <v>473</v>
      </c>
    </row>
    <row r="131" spans="1:9">
      <c r="A131" s="5" t="s">
        <v>1243</v>
      </c>
      <c r="B131" s="5" t="s">
        <v>1244</v>
      </c>
      <c r="C131" s="5" t="s">
        <v>985</v>
      </c>
      <c r="D131" s="5" t="s">
        <v>1245</v>
      </c>
      <c r="E131" s="5" t="s">
        <v>1144</v>
      </c>
      <c r="F131" s="5" t="s">
        <v>88</v>
      </c>
      <c r="G131" s="5" t="str">
        <f t="shared" si="2"/>
        <v>防火戸ＦＧ－Ｌ ＦＩＸ窓（外押縁タイプ）FIX（F）</v>
      </c>
      <c r="H131" s="5" t="s">
        <v>1144</v>
      </c>
      <c r="I131" s="5" t="s">
        <v>473</v>
      </c>
    </row>
    <row r="132" spans="1:9">
      <c r="A132" s="5" t="s">
        <v>1243</v>
      </c>
      <c r="B132" s="5" t="s">
        <v>1246</v>
      </c>
      <c r="C132" s="5" t="s">
        <v>989</v>
      </c>
      <c r="D132" s="5" t="s">
        <v>1247</v>
      </c>
      <c r="E132" s="5" t="s">
        <v>1144</v>
      </c>
      <c r="F132" s="5" t="s">
        <v>991</v>
      </c>
      <c r="G132" s="5" t="str">
        <f t="shared" si="2"/>
        <v>防火戸ＦＧ－Ｌ 横すべり出し窓カムラッチプロジェクト（P）</v>
      </c>
      <c r="H132" s="5" t="s">
        <v>1144</v>
      </c>
      <c r="I132" s="5" t="s">
        <v>473</v>
      </c>
    </row>
    <row r="133" spans="1:9">
      <c r="A133" s="5" t="s">
        <v>1243</v>
      </c>
      <c r="B133" s="5" t="s">
        <v>1248</v>
      </c>
      <c r="C133" s="5" t="s">
        <v>992</v>
      </c>
      <c r="D133" s="5" t="s">
        <v>1249</v>
      </c>
      <c r="E133" s="5" t="s">
        <v>1144</v>
      </c>
      <c r="F133" s="5" t="s">
        <v>70</v>
      </c>
      <c r="G133" s="5" t="str">
        <f t="shared" si="2"/>
        <v>防火戸ＦＧ－Ｌ 縦すべり出し窓カムラッチ開き（T）</v>
      </c>
      <c r="H133" s="5" t="s">
        <v>1144</v>
      </c>
      <c r="I133" s="5" t="s">
        <v>473</v>
      </c>
    </row>
    <row r="134" spans="1:9">
      <c r="A134" s="5" t="s">
        <v>1250</v>
      </c>
      <c r="B134" s="5" t="s">
        <v>1251</v>
      </c>
      <c r="C134" s="5" t="s">
        <v>985</v>
      </c>
      <c r="D134" s="5" t="s">
        <v>1252</v>
      </c>
      <c r="E134" s="5" t="s">
        <v>1126</v>
      </c>
      <c r="F134" s="5" t="s">
        <v>88</v>
      </c>
      <c r="G134" s="5" t="str">
        <f t="shared" si="2"/>
        <v>サーモスＡ（アルミ樹脂複合）FIX（F）</v>
      </c>
      <c r="H134" s="5" t="s">
        <v>985</v>
      </c>
      <c r="I134" s="5" t="s">
        <v>987</v>
      </c>
    </row>
    <row r="135" spans="1:9">
      <c r="A135" s="5" t="s">
        <v>1250</v>
      </c>
      <c r="B135" s="5" t="s">
        <v>1253</v>
      </c>
      <c r="C135" s="5" t="s">
        <v>985</v>
      </c>
      <c r="D135" s="5" t="s">
        <v>1252</v>
      </c>
      <c r="E135" s="5" t="s">
        <v>987</v>
      </c>
      <c r="F135" s="5" t="s">
        <v>88</v>
      </c>
      <c r="G135" s="5" t="str">
        <f t="shared" si="2"/>
        <v>サーモスＡ ＦＩＸ窓（内押縁タイプ）FIX（F）</v>
      </c>
      <c r="H135" s="5" t="s">
        <v>987</v>
      </c>
      <c r="I135" s="5" t="s">
        <v>473</v>
      </c>
    </row>
    <row r="136" spans="1:9">
      <c r="A136" s="5" t="s">
        <v>1250</v>
      </c>
      <c r="B136" s="5" t="s">
        <v>1251</v>
      </c>
      <c r="C136" s="5" t="s">
        <v>989</v>
      </c>
      <c r="D136" s="5" t="s">
        <v>1254</v>
      </c>
      <c r="E136" s="5" t="s">
        <v>985</v>
      </c>
      <c r="F136" s="5" t="s">
        <v>991</v>
      </c>
      <c r="G136" s="5" t="str">
        <f t="shared" si="2"/>
        <v>サーモスＡ（アルミ樹脂複合）プロジェクト（P）</v>
      </c>
      <c r="H136" s="5" t="s">
        <v>985</v>
      </c>
      <c r="I136" s="5" t="s">
        <v>473</v>
      </c>
    </row>
    <row r="137" spans="1:9">
      <c r="A137" s="5" t="s">
        <v>1250</v>
      </c>
      <c r="B137" s="5" t="s">
        <v>1255</v>
      </c>
      <c r="C137" s="5" t="s">
        <v>989</v>
      </c>
      <c r="D137" s="5" t="s">
        <v>1254</v>
      </c>
      <c r="E137" s="5" t="s">
        <v>985</v>
      </c>
      <c r="F137" s="5" t="s">
        <v>991</v>
      </c>
      <c r="G137" s="5" t="str">
        <f t="shared" si="2"/>
        <v>サーモスＡ 高所用横すべり出し窓プロジェクト（P）</v>
      </c>
      <c r="H137" s="5" t="s">
        <v>985</v>
      </c>
      <c r="I137" s="5" t="s">
        <v>473</v>
      </c>
    </row>
    <row r="138" spans="1:9">
      <c r="A138" s="5" t="s">
        <v>1256</v>
      </c>
      <c r="B138" s="5" t="s">
        <v>1257</v>
      </c>
      <c r="C138" s="5" t="s">
        <v>987</v>
      </c>
      <c r="D138" s="5" t="s">
        <v>1258</v>
      </c>
      <c r="E138" s="5" t="s">
        <v>985</v>
      </c>
      <c r="F138" s="5" t="s">
        <v>29</v>
      </c>
      <c r="G138" s="5" t="str">
        <f t="shared" si="2"/>
        <v>サーモスＡ（アルミＰＧ）引違い（H）</v>
      </c>
      <c r="H138" s="5" t="s">
        <v>985</v>
      </c>
      <c r="I138" s="5" t="s">
        <v>473</v>
      </c>
    </row>
    <row r="139" spans="1:9">
      <c r="A139" s="5" t="s">
        <v>1256</v>
      </c>
      <c r="B139" s="5" t="s">
        <v>1259</v>
      </c>
      <c r="C139" s="5" t="s">
        <v>987</v>
      </c>
      <c r="D139" s="5" t="s">
        <v>1258</v>
      </c>
      <c r="E139" s="5" t="s">
        <v>985</v>
      </c>
      <c r="F139" s="5" t="s">
        <v>29</v>
      </c>
      <c r="G139" s="5" t="str">
        <f t="shared" si="2"/>
        <v>サーモスＡ 引違い窓引違い（H）</v>
      </c>
      <c r="H139" s="5" t="s">
        <v>985</v>
      </c>
      <c r="I139" s="5" t="s">
        <v>473</v>
      </c>
    </row>
    <row r="140" spans="1:9">
      <c r="A140" s="5" t="s">
        <v>1256</v>
      </c>
      <c r="B140" s="5" t="s">
        <v>1257</v>
      </c>
      <c r="C140" s="5" t="s">
        <v>989</v>
      </c>
      <c r="D140" s="5" t="s">
        <v>1260</v>
      </c>
      <c r="E140" s="5" t="s">
        <v>985</v>
      </c>
      <c r="F140" s="5" t="s">
        <v>991</v>
      </c>
      <c r="G140" s="5" t="str">
        <f t="shared" si="2"/>
        <v>サーモスＡ（アルミＰＧ）プロジェクト（P）</v>
      </c>
      <c r="H140" s="5" t="s">
        <v>985</v>
      </c>
      <c r="I140" s="5" t="s">
        <v>473</v>
      </c>
    </row>
    <row r="141" spans="1:9">
      <c r="A141" s="5" t="s">
        <v>1256</v>
      </c>
      <c r="B141" s="5" t="s">
        <v>1261</v>
      </c>
      <c r="C141" s="5" t="s">
        <v>989</v>
      </c>
      <c r="D141" s="5" t="s">
        <v>1260</v>
      </c>
      <c r="E141" s="5" t="s">
        <v>985</v>
      </c>
      <c r="F141" s="5" t="s">
        <v>991</v>
      </c>
      <c r="G141" s="5" t="str">
        <f t="shared" si="2"/>
        <v>サーモスＡ 横すべり出し窓カムラッチ、外倒し窓、内倒し窓プロジェクト（P）</v>
      </c>
      <c r="H141" s="5" t="s">
        <v>985</v>
      </c>
      <c r="I141" s="5" t="s">
        <v>473</v>
      </c>
    </row>
    <row r="142" spans="1:9">
      <c r="A142" s="5" t="s">
        <v>1256</v>
      </c>
      <c r="B142" s="5" t="s">
        <v>1257</v>
      </c>
      <c r="C142" s="5" t="s">
        <v>992</v>
      </c>
      <c r="D142" s="5" t="s">
        <v>1262</v>
      </c>
      <c r="E142" s="5" t="s">
        <v>985</v>
      </c>
      <c r="F142" s="5" t="s">
        <v>70</v>
      </c>
      <c r="G142" s="5" t="str">
        <f t="shared" si="2"/>
        <v>サーモスＡ（アルミＰＧ）開き（T）</v>
      </c>
      <c r="H142" s="5" t="s">
        <v>985</v>
      </c>
      <c r="I142" s="5" t="s">
        <v>473</v>
      </c>
    </row>
    <row r="143" spans="1:9">
      <c r="A143" s="5" t="s">
        <v>1256</v>
      </c>
      <c r="B143" s="5" t="s">
        <v>1263</v>
      </c>
      <c r="C143" s="5" t="s">
        <v>992</v>
      </c>
      <c r="D143" s="5" t="s">
        <v>1262</v>
      </c>
      <c r="E143" s="5" t="s">
        <v>985</v>
      </c>
      <c r="F143" s="5" t="s">
        <v>70</v>
      </c>
      <c r="G143" s="5" t="str">
        <f t="shared" si="2"/>
        <v>サーモスＡ 縦すべり出し窓カムラッチ、採風勝手口ドア開き（T）</v>
      </c>
      <c r="H143" s="5" t="s">
        <v>985</v>
      </c>
      <c r="I143" s="5" t="s">
        <v>473</v>
      </c>
    </row>
    <row r="144" spans="1:9">
      <c r="A144" s="5" t="s">
        <v>1256</v>
      </c>
      <c r="B144" s="5" t="s">
        <v>1257</v>
      </c>
      <c r="C144" s="5" t="s">
        <v>994</v>
      </c>
      <c r="D144" s="5" t="s">
        <v>1264</v>
      </c>
      <c r="E144" s="5" t="s">
        <v>985</v>
      </c>
      <c r="F144" s="5" t="s">
        <v>996</v>
      </c>
      <c r="G144" s="5" t="str">
        <f t="shared" si="2"/>
        <v>サーモスＡ（アルミＰＧ）上げ下げ（U）</v>
      </c>
      <c r="H144" s="5" t="s">
        <v>985</v>
      </c>
      <c r="I144" s="5" t="s">
        <v>473</v>
      </c>
    </row>
    <row r="145" spans="1:9">
      <c r="A145" s="5" t="s">
        <v>1256</v>
      </c>
      <c r="B145" s="5" t="s">
        <v>1265</v>
      </c>
      <c r="C145" s="5" t="s">
        <v>994</v>
      </c>
      <c r="D145" s="5" t="s">
        <v>1264</v>
      </c>
      <c r="E145" s="5" t="s">
        <v>985</v>
      </c>
      <c r="F145" s="5" t="s">
        <v>996</v>
      </c>
      <c r="G145" s="5" t="str">
        <f t="shared" si="2"/>
        <v>サーモスＡ 上げ下げ窓、面格子付上げ下げ窓上げ下げ（U）</v>
      </c>
      <c r="H145" s="5" t="s">
        <v>985</v>
      </c>
      <c r="I145" s="5" t="s">
        <v>473</v>
      </c>
    </row>
    <row r="146" spans="1:9">
      <c r="A146" s="5" t="s">
        <v>1266</v>
      </c>
      <c r="B146" s="5" t="s">
        <v>1267</v>
      </c>
      <c r="C146" s="5" t="s">
        <v>985</v>
      </c>
      <c r="D146" s="5" t="s">
        <v>1268</v>
      </c>
      <c r="E146" s="5" t="s">
        <v>1141</v>
      </c>
      <c r="F146" s="5" t="s">
        <v>88</v>
      </c>
      <c r="G146" s="5" t="str">
        <f t="shared" si="2"/>
        <v>防火戸ＦＧ－Ａ ＦＩＸ窓（内押縁タイプ）FIX（F）</v>
      </c>
      <c r="H146" s="5" t="s">
        <v>1141</v>
      </c>
      <c r="I146" s="5" t="s">
        <v>473</v>
      </c>
    </row>
    <row r="147" spans="1:9">
      <c r="A147" s="5" t="s">
        <v>1266</v>
      </c>
      <c r="B147" s="5" t="s">
        <v>1269</v>
      </c>
      <c r="C147" s="5" t="s">
        <v>985</v>
      </c>
      <c r="D147" s="5" t="s">
        <v>1268</v>
      </c>
      <c r="E147" s="5" t="s">
        <v>1143</v>
      </c>
      <c r="F147" s="5" t="s">
        <v>88</v>
      </c>
      <c r="G147" s="5" t="str">
        <f t="shared" si="2"/>
        <v>防火戸ＦＧ－Ａ（アルミ樹脂複合）FIX（F）</v>
      </c>
      <c r="H147" s="5" t="s">
        <v>1144</v>
      </c>
      <c r="I147" s="5" t="s">
        <v>1141</v>
      </c>
    </row>
    <row r="148" spans="1:9">
      <c r="A148" s="5" t="s">
        <v>1266</v>
      </c>
      <c r="B148" s="5" t="s">
        <v>1270</v>
      </c>
      <c r="C148" s="5" t="s">
        <v>989</v>
      </c>
      <c r="D148" s="5" t="s">
        <v>1271</v>
      </c>
      <c r="E148" s="5" t="s">
        <v>1144</v>
      </c>
      <c r="F148" s="5" t="s">
        <v>991</v>
      </c>
      <c r="G148" s="5" t="str">
        <f t="shared" si="2"/>
        <v>防火戸ＦＧ－Ａ 高所用横すべり出し窓プロジェクト（P）</v>
      </c>
      <c r="H148" s="5" t="s">
        <v>1144</v>
      </c>
      <c r="I148" s="5" t="s">
        <v>473</v>
      </c>
    </row>
    <row r="149" spans="1:9">
      <c r="A149" s="5" t="s">
        <v>1266</v>
      </c>
      <c r="B149" s="5" t="s">
        <v>1269</v>
      </c>
      <c r="C149" s="5" t="s">
        <v>989</v>
      </c>
      <c r="D149" s="5" t="s">
        <v>1271</v>
      </c>
      <c r="E149" s="5" t="s">
        <v>1144</v>
      </c>
      <c r="F149" s="5" t="s">
        <v>991</v>
      </c>
      <c r="G149" s="5" t="str">
        <f t="shared" si="2"/>
        <v>防火戸ＦＧ－Ａ（アルミ樹脂複合）プロジェクト（P）</v>
      </c>
      <c r="H149" s="5" t="s">
        <v>1144</v>
      </c>
      <c r="I149" s="5" t="s">
        <v>473</v>
      </c>
    </row>
    <row r="150" spans="1:9">
      <c r="A150" s="5" t="s">
        <v>1272</v>
      </c>
      <c r="B150" s="5" t="s">
        <v>1273</v>
      </c>
      <c r="C150" s="5" t="s">
        <v>987</v>
      </c>
      <c r="D150" s="5" t="s">
        <v>1274</v>
      </c>
      <c r="E150" s="5" t="s">
        <v>1144</v>
      </c>
      <c r="F150" s="5" t="s">
        <v>29</v>
      </c>
      <c r="G150" s="5" t="str">
        <f t="shared" si="2"/>
        <v>防火戸ＦＧ－Ａ 引違い窓引違い（H）</v>
      </c>
      <c r="H150" s="5" t="s">
        <v>1144</v>
      </c>
      <c r="I150" s="5" t="s">
        <v>473</v>
      </c>
    </row>
    <row r="151" spans="1:9">
      <c r="A151" s="5" t="s">
        <v>1272</v>
      </c>
      <c r="B151" s="5" t="s">
        <v>1275</v>
      </c>
      <c r="C151" s="5" t="s">
        <v>987</v>
      </c>
      <c r="D151" s="5" t="s">
        <v>1274</v>
      </c>
      <c r="E151" s="5" t="s">
        <v>1144</v>
      </c>
      <c r="F151" s="5" t="s">
        <v>29</v>
      </c>
      <c r="G151" s="5" t="str">
        <f t="shared" si="2"/>
        <v>防火戸ＦＧ－Ａ（アルミＰＧ）引違い（H）</v>
      </c>
      <c r="H151" s="5" t="s">
        <v>1144</v>
      </c>
      <c r="I151" s="5" t="s">
        <v>473</v>
      </c>
    </row>
    <row r="152" spans="1:9">
      <c r="A152" s="5" t="s">
        <v>1272</v>
      </c>
      <c r="B152" s="5" t="s">
        <v>1276</v>
      </c>
      <c r="C152" s="5" t="s">
        <v>989</v>
      </c>
      <c r="D152" s="5" t="s">
        <v>1277</v>
      </c>
      <c r="E152" s="5" t="s">
        <v>1144</v>
      </c>
      <c r="F152" s="5" t="s">
        <v>991</v>
      </c>
      <c r="G152" s="5" t="str">
        <f t="shared" si="2"/>
        <v>防火戸ＦＧ－Ａ 横すべり出し窓カムラッチ、外倒し窓、内倒し窓プロジェクト（P）</v>
      </c>
      <c r="H152" s="5" t="s">
        <v>1144</v>
      </c>
      <c r="I152" s="5" t="s">
        <v>473</v>
      </c>
    </row>
    <row r="153" spans="1:9">
      <c r="A153" s="5" t="s">
        <v>1272</v>
      </c>
      <c r="B153" s="5" t="s">
        <v>1275</v>
      </c>
      <c r="C153" s="5" t="s">
        <v>989</v>
      </c>
      <c r="D153" s="5" t="s">
        <v>1277</v>
      </c>
      <c r="E153" s="5" t="s">
        <v>1144</v>
      </c>
      <c r="F153" s="5" t="s">
        <v>991</v>
      </c>
      <c r="G153" s="5" t="str">
        <f t="shared" si="2"/>
        <v>防火戸ＦＧ－Ａ（アルミＰＧ）プロジェクト（P）</v>
      </c>
      <c r="H153" s="5" t="s">
        <v>1144</v>
      </c>
      <c r="I153" s="5" t="s">
        <v>473</v>
      </c>
    </row>
    <row r="154" spans="1:9">
      <c r="A154" s="5" t="s">
        <v>1272</v>
      </c>
      <c r="B154" s="5" t="s">
        <v>1278</v>
      </c>
      <c r="C154" s="5" t="s">
        <v>992</v>
      </c>
      <c r="D154" s="5" t="s">
        <v>1279</v>
      </c>
      <c r="E154" s="5" t="s">
        <v>1144</v>
      </c>
      <c r="F154" s="5" t="s">
        <v>70</v>
      </c>
      <c r="G154" s="5" t="str">
        <f t="shared" si="2"/>
        <v>防火戸ＦＧ－Ａ 縦すべり出し窓カムラッチ、採風勝手口ドア開き（T）</v>
      </c>
      <c r="H154" s="5" t="s">
        <v>1144</v>
      </c>
      <c r="I154" s="5" t="s">
        <v>473</v>
      </c>
    </row>
    <row r="155" spans="1:9">
      <c r="A155" s="5" t="s">
        <v>1272</v>
      </c>
      <c r="B155" s="5" t="s">
        <v>1275</v>
      </c>
      <c r="C155" s="5" t="s">
        <v>992</v>
      </c>
      <c r="D155" s="5" t="s">
        <v>1279</v>
      </c>
      <c r="E155" s="5" t="s">
        <v>1144</v>
      </c>
      <c r="F155" s="5" t="s">
        <v>70</v>
      </c>
      <c r="G155" s="5" t="str">
        <f t="shared" si="2"/>
        <v>防火戸ＦＧ－Ａ（アルミＰＧ）開き（T）</v>
      </c>
      <c r="H155" s="5" t="s">
        <v>1144</v>
      </c>
      <c r="I155" s="5" t="s">
        <v>473</v>
      </c>
    </row>
    <row r="156" spans="1:9">
      <c r="A156" s="5" t="s">
        <v>1272</v>
      </c>
      <c r="B156" s="5" t="s">
        <v>1280</v>
      </c>
      <c r="C156" s="5" t="s">
        <v>994</v>
      </c>
      <c r="D156" s="5" t="s">
        <v>1281</v>
      </c>
      <c r="E156" s="5" t="s">
        <v>1144</v>
      </c>
      <c r="F156" s="5" t="s">
        <v>996</v>
      </c>
      <c r="G156" s="5" t="str">
        <f t="shared" si="2"/>
        <v>防火戸ＦＧ－Ａ 上げ下げ窓、面格子付上げ下げ窓上げ下げ（U）</v>
      </c>
      <c r="H156" s="5" t="s">
        <v>1144</v>
      </c>
      <c r="I156" s="5" t="s">
        <v>473</v>
      </c>
    </row>
    <row r="157" spans="1:9">
      <c r="A157" s="5" t="s">
        <v>1272</v>
      </c>
      <c r="B157" s="5" t="s">
        <v>1275</v>
      </c>
      <c r="C157" s="5" t="s">
        <v>994</v>
      </c>
      <c r="D157" s="5" t="s">
        <v>1281</v>
      </c>
      <c r="E157" s="5" t="s">
        <v>1144</v>
      </c>
      <c r="F157" s="5" t="s">
        <v>996</v>
      </c>
      <c r="G157" s="5" t="str">
        <f t="shared" si="2"/>
        <v>防火戸ＦＧ－Ａ（アルミＰＧ）上げ下げ（U）</v>
      </c>
      <c r="H157" s="5" t="s">
        <v>1144</v>
      </c>
      <c r="I157" s="5" t="s">
        <v>473</v>
      </c>
    </row>
    <row r="158" spans="1:9">
      <c r="A158" s="5" t="s">
        <v>1282</v>
      </c>
      <c r="B158" s="5" t="s">
        <v>1283</v>
      </c>
      <c r="C158" s="5" t="s">
        <v>987</v>
      </c>
      <c r="D158" s="5" t="s">
        <v>1284</v>
      </c>
      <c r="E158" s="5" t="s">
        <v>985</v>
      </c>
      <c r="F158" s="5" t="s">
        <v>29</v>
      </c>
      <c r="G158" s="5" t="str">
        <f t="shared" si="2"/>
        <v>リプラス専用枠引違い（H）</v>
      </c>
      <c r="H158" s="5" t="s">
        <v>985</v>
      </c>
      <c r="I158" s="5" t="s">
        <v>473</v>
      </c>
    </row>
    <row r="159" spans="1:9">
      <c r="A159" s="5" t="s">
        <v>1282</v>
      </c>
      <c r="B159" s="5" t="s">
        <v>1283</v>
      </c>
      <c r="C159" s="5" t="s">
        <v>992</v>
      </c>
      <c r="D159" s="5" t="s">
        <v>1285</v>
      </c>
      <c r="E159" s="5" t="s">
        <v>985</v>
      </c>
      <c r="F159" s="5" t="s">
        <v>70</v>
      </c>
      <c r="G159" s="5" t="str">
        <f t="shared" si="2"/>
        <v>リプラス専用枠開き（T）</v>
      </c>
      <c r="H159" s="5" t="s">
        <v>985</v>
      </c>
      <c r="I159" s="5" t="s">
        <v>473</v>
      </c>
    </row>
    <row r="160" spans="1:9">
      <c r="A160" s="5" t="s">
        <v>1282</v>
      </c>
      <c r="B160" s="5" t="s">
        <v>1283</v>
      </c>
      <c r="C160" s="5" t="s">
        <v>989</v>
      </c>
      <c r="D160" s="5" t="s">
        <v>1286</v>
      </c>
      <c r="E160" s="5" t="s">
        <v>985</v>
      </c>
      <c r="F160" s="5" t="s">
        <v>991</v>
      </c>
      <c r="G160" s="5" t="str">
        <f t="shared" si="2"/>
        <v>リプラス専用枠プロジェクト（P）</v>
      </c>
      <c r="H160" s="5" t="s">
        <v>985</v>
      </c>
      <c r="I160" s="5" t="s">
        <v>473</v>
      </c>
    </row>
    <row r="161" spans="1:9">
      <c r="A161" s="5" t="s">
        <v>1123</v>
      </c>
      <c r="B161" s="5" t="s">
        <v>1124</v>
      </c>
      <c r="C161" s="5" t="s">
        <v>992</v>
      </c>
      <c r="D161" s="5" t="s">
        <v>1133</v>
      </c>
      <c r="E161" s="5" t="s">
        <v>985</v>
      </c>
      <c r="F161" s="5" t="s">
        <v>70</v>
      </c>
      <c r="G161" s="5" t="str">
        <f t="shared" si="2"/>
        <v>サーモスⅡ-H開き（T）</v>
      </c>
      <c r="H161" s="5" t="s">
        <v>985</v>
      </c>
      <c r="I161" s="5" t="s">
        <v>473</v>
      </c>
    </row>
    <row r="162" spans="1:9">
      <c r="A162" s="5" t="s">
        <v>1199</v>
      </c>
      <c r="B162" s="5" t="s">
        <v>1200</v>
      </c>
      <c r="C162" s="5" t="s">
        <v>992</v>
      </c>
      <c r="D162" s="5" t="s">
        <v>1208</v>
      </c>
      <c r="E162" s="5" t="s">
        <v>985</v>
      </c>
      <c r="F162" s="5" t="s">
        <v>70</v>
      </c>
      <c r="G162" s="5" t="str">
        <f t="shared" si="2"/>
        <v>サーモスＬ開き（T）</v>
      </c>
      <c r="H162" s="5" t="s">
        <v>985</v>
      </c>
      <c r="I162" s="5" t="s">
        <v>473</v>
      </c>
    </row>
    <row r="163" spans="1:9">
      <c r="A163" s="5" t="s">
        <v>1032</v>
      </c>
      <c r="B163" s="5" t="s">
        <v>1287</v>
      </c>
      <c r="C163" s="5" t="s">
        <v>987</v>
      </c>
      <c r="D163" s="5" t="s">
        <v>1036</v>
      </c>
      <c r="E163" s="5" t="s">
        <v>1021</v>
      </c>
      <c r="F163" s="5" t="s">
        <v>29</v>
      </c>
      <c r="G163" s="5" t="str">
        <f t="shared" si="2"/>
        <v>ＴＷ（トリプルガラス）引違い（H）</v>
      </c>
      <c r="H163" s="5" t="s">
        <v>1022</v>
      </c>
      <c r="I163" s="5" t="s">
        <v>1019</v>
      </c>
    </row>
    <row r="164" spans="1:9">
      <c r="A164" s="5" t="s">
        <v>1032</v>
      </c>
      <c r="B164" s="5" t="s">
        <v>1287</v>
      </c>
      <c r="C164" s="5" t="s">
        <v>992</v>
      </c>
      <c r="D164" s="5" t="s">
        <v>1041</v>
      </c>
      <c r="E164" s="5" t="s">
        <v>1018</v>
      </c>
      <c r="F164" s="5" t="s">
        <v>70</v>
      </c>
      <c r="G164" s="5" t="str">
        <f t="shared" si="2"/>
        <v>ＴＷ（トリプルガラス）開き（T）</v>
      </c>
      <c r="H164" s="5" t="s">
        <v>323</v>
      </c>
      <c r="I164" s="5" t="s">
        <v>1019</v>
      </c>
    </row>
    <row r="165" spans="1:9">
      <c r="A165" s="5" t="s">
        <v>1032</v>
      </c>
      <c r="B165" s="5" t="s">
        <v>1287</v>
      </c>
      <c r="C165" s="5" t="s">
        <v>985</v>
      </c>
      <c r="D165" s="5" t="s">
        <v>1034</v>
      </c>
      <c r="E165" s="5" t="s">
        <v>1018</v>
      </c>
      <c r="F165" s="5" t="s">
        <v>88</v>
      </c>
      <c r="G165" s="5" t="str">
        <f t="shared" si="2"/>
        <v>ＴＷ（トリプルガラス）FIX（F）</v>
      </c>
      <c r="H165" s="5" t="s">
        <v>323</v>
      </c>
      <c r="I165" s="5" t="s">
        <v>1019</v>
      </c>
    </row>
    <row r="166" spans="1:9">
      <c r="A166" s="5" t="s">
        <v>1032</v>
      </c>
      <c r="B166" s="5" t="s">
        <v>1287</v>
      </c>
      <c r="C166" s="5" t="s">
        <v>994</v>
      </c>
      <c r="D166" s="5" t="s">
        <v>1043</v>
      </c>
      <c r="E166" s="5" t="s">
        <v>1018</v>
      </c>
      <c r="F166" s="5" t="s">
        <v>996</v>
      </c>
      <c r="G166" s="5" t="str">
        <f t="shared" si="2"/>
        <v>ＴＷ（トリプルガラス）上げ下げ（U）</v>
      </c>
      <c r="H166" s="5" t="s">
        <v>323</v>
      </c>
      <c r="I166" s="5" t="s">
        <v>1019</v>
      </c>
    </row>
    <row r="167" spans="1:9">
      <c r="A167" s="5" t="s">
        <v>1032</v>
      </c>
      <c r="B167" s="5" t="s">
        <v>1287</v>
      </c>
      <c r="C167" s="5" t="s">
        <v>989</v>
      </c>
      <c r="D167" s="5" t="s">
        <v>1038</v>
      </c>
      <c r="E167" s="5" t="s">
        <v>1018</v>
      </c>
      <c r="F167" s="5" t="s">
        <v>991</v>
      </c>
      <c r="G167" s="5" t="str">
        <f t="shared" si="2"/>
        <v>ＴＷ（トリプルガラス）プロジェクト（P）</v>
      </c>
      <c r="H167" s="5" t="s">
        <v>323</v>
      </c>
      <c r="I167" s="5" t="s">
        <v>1019</v>
      </c>
    </row>
    <row r="168" spans="1:9">
      <c r="A168" s="5" t="s">
        <v>1057</v>
      </c>
      <c r="B168" s="5" t="s">
        <v>1288</v>
      </c>
      <c r="C168" s="5" t="s">
        <v>987</v>
      </c>
      <c r="D168" s="5" t="s">
        <v>1061</v>
      </c>
      <c r="E168" s="5" t="s">
        <v>1000</v>
      </c>
      <c r="F168" s="5" t="s">
        <v>29</v>
      </c>
      <c r="G168" s="5" t="str">
        <f t="shared" si="2"/>
        <v>ＴＷ（複層ガラス）引違い（H）</v>
      </c>
      <c r="H168" s="5" t="s">
        <v>1000</v>
      </c>
      <c r="I168" s="5" t="s">
        <v>473</v>
      </c>
    </row>
    <row r="169" spans="1:9">
      <c r="A169" s="5" t="s">
        <v>1057</v>
      </c>
      <c r="B169" s="5" t="s">
        <v>1288</v>
      </c>
      <c r="C169" s="5" t="s">
        <v>992</v>
      </c>
      <c r="D169" s="5" t="s">
        <v>1066</v>
      </c>
      <c r="E169" s="5" t="s">
        <v>1000</v>
      </c>
      <c r="F169" s="5" t="s">
        <v>70</v>
      </c>
      <c r="G169" s="5" t="str">
        <f t="shared" si="2"/>
        <v>ＴＷ（複層ガラス）開き（T）</v>
      </c>
      <c r="H169" s="5" t="s">
        <v>1000</v>
      </c>
      <c r="I169" s="5" t="s">
        <v>473</v>
      </c>
    </row>
    <row r="170" spans="1:9">
      <c r="A170" s="5" t="s">
        <v>1057</v>
      </c>
      <c r="B170" s="5" t="s">
        <v>1288</v>
      </c>
      <c r="C170" s="5" t="s">
        <v>985</v>
      </c>
      <c r="D170" s="5" t="s">
        <v>1059</v>
      </c>
      <c r="E170" s="5" t="s">
        <v>1000</v>
      </c>
      <c r="F170" s="5" t="s">
        <v>88</v>
      </c>
      <c r="G170" s="5" t="str">
        <f t="shared" si="2"/>
        <v>ＴＷ（複層ガラス）FIX（F）</v>
      </c>
      <c r="H170" s="5" t="s">
        <v>1000</v>
      </c>
      <c r="I170" s="5" t="s">
        <v>473</v>
      </c>
    </row>
    <row r="171" spans="1:9">
      <c r="A171" s="5" t="s">
        <v>1057</v>
      </c>
      <c r="B171" s="5" t="s">
        <v>1288</v>
      </c>
      <c r="C171" s="5" t="s">
        <v>994</v>
      </c>
      <c r="D171" s="5" t="s">
        <v>1068</v>
      </c>
      <c r="E171" s="5" t="s">
        <v>1000</v>
      </c>
      <c r="F171" s="5" t="s">
        <v>996</v>
      </c>
      <c r="G171" s="5" t="str">
        <f t="shared" si="2"/>
        <v>ＴＷ（複層ガラス）上げ下げ（U）</v>
      </c>
      <c r="H171" s="5" t="s">
        <v>1000</v>
      </c>
      <c r="I171" s="5" t="s">
        <v>473</v>
      </c>
    </row>
    <row r="172" spans="1:9">
      <c r="A172" s="5" t="s">
        <v>1057</v>
      </c>
      <c r="B172" s="5" t="s">
        <v>1288</v>
      </c>
      <c r="C172" s="5" t="s">
        <v>989</v>
      </c>
      <c r="D172" s="5" t="s">
        <v>1063</v>
      </c>
      <c r="E172" s="5" t="s">
        <v>1000</v>
      </c>
      <c r="F172" s="5" t="s">
        <v>991</v>
      </c>
      <c r="G172" s="5" t="str">
        <f t="shared" si="2"/>
        <v>ＴＷ（複層ガラス）プロジェクト（P）</v>
      </c>
      <c r="H172" s="5" t="s">
        <v>1000</v>
      </c>
      <c r="I172" s="5" t="s">
        <v>473</v>
      </c>
    </row>
    <row r="173" spans="1:9">
      <c r="A173" s="5" t="s">
        <v>1123</v>
      </c>
      <c r="B173" s="5" t="s">
        <v>1124</v>
      </c>
      <c r="C173" s="5" t="s">
        <v>987</v>
      </c>
      <c r="D173" s="5" t="s">
        <v>1128</v>
      </c>
      <c r="E173" s="5" t="s">
        <v>985</v>
      </c>
      <c r="F173" s="5" t="s">
        <v>29</v>
      </c>
      <c r="G173" s="5" t="str">
        <f t="shared" si="2"/>
        <v>サーモスⅡ-H引違い（H）</v>
      </c>
      <c r="H173" s="5" t="s">
        <v>985</v>
      </c>
      <c r="I173" s="5" t="s">
        <v>473</v>
      </c>
    </row>
    <row r="174" spans="1:9">
      <c r="A174" s="5" t="s">
        <v>1123</v>
      </c>
      <c r="B174" s="5" t="s">
        <v>1124</v>
      </c>
      <c r="C174" s="5" t="s">
        <v>994</v>
      </c>
      <c r="D174" s="5" t="s">
        <v>1136</v>
      </c>
      <c r="E174" s="5" t="s">
        <v>985</v>
      </c>
      <c r="F174" s="5" t="s">
        <v>996</v>
      </c>
      <c r="G174" s="5" t="str">
        <f t="shared" si="2"/>
        <v>サーモスⅡ-H上げ下げ（U）</v>
      </c>
      <c r="H174" s="5" t="s">
        <v>985</v>
      </c>
      <c r="I174" s="5" t="s">
        <v>473</v>
      </c>
    </row>
    <row r="175" spans="1:9">
      <c r="A175" s="5" t="s">
        <v>1123</v>
      </c>
      <c r="B175" s="5" t="s">
        <v>1124</v>
      </c>
      <c r="C175" s="5" t="s">
        <v>989</v>
      </c>
      <c r="D175" s="5" t="s">
        <v>1130</v>
      </c>
      <c r="E175" s="5" t="s">
        <v>985</v>
      </c>
      <c r="F175" s="5" t="s">
        <v>991</v>
      </c>
      <c r="G175" s="5" t="str">
        <f t="shared" si="2"/>
        <v>サーモスⅡ-Hプロジェクト（P）</v>
      </c>
      <c r="H175" s="5" t="s">
        <v>985</v>
      </c>
      <c r="I175" s="5" t="s">
        <v>473</v>
      </c>
    </row>
    <row r="176" spans="1:9">
      <c r="A176" s="5" t="s">
        <v>1123</v>
      </c>
      <c r="B176" s="5" t="s">
        <v>1124</v>
      </c>
      <c r="C176" s="5" t="s">
        <v>1022</v>
      </c>
      <c r="D176" s="5" t="s">
        <v>1289</v>
      </c>
      <c r="E176" s="5" t="s">
        <v>985</v>
      </c>
      <c r="F176" s="5" t="s">
        <v>1290</v>
      </c>
      <c r="G176" s="5" t="str">
        <f t="shared" si="2"/>
        <v>サーモスⅡ-Hルーバー（R）</v>
      </c>
      <c r="H176" s="5" t="s">
        <v>985</v>
      </c>
      <c r="I176" s="5" t="s">
        <v>473</v>
      </c>
    </row>
    <row r="177" spans="1:9">
      <c r="A177" s="5" t="s">
        <v>1123</v>
      </c>
      <c r="B177" s="5" t="s">
        <v>1124</v>
      </c>
      <c r="C177" s="5" t="s">
        <v>1291</v>
      </c>
      <c r="D177" s="5" t="s">
        <v>1292</v>
      </c>
      <c r="E177" s="5" t="s">
        <v>985</v>
      </c>
      <c r="F177" s="5" t="s">
        <v>1293</v>
      </c>
      <c r="G177" s="5" t="str">
        <f t="shared" si="2"/>
        <v>サーモスⅡ-Hその他（X）</v>
      </c>
      <c r="H177" s="5" t="s">
        <v>985</v>
      </c>
      <c r="I177" s="5" t="s">
        <v>473</v>
      </c>
    </row>
    <row r="178" spans="1:9">
      <c r="A178" s="5" t="s">
        <v>1199</v>
      </c>
      <c r="B178" s="5" t="s">
        <v>1200</v>
      </c>
      <c r="C178" s="5" t="s">
        <v>987</v>
      </c>
      <c r="D178" s="5" t="s">
        <v>1203</v>
      </c>
      <c r="E178" s="5" t="s">
        <v>985</v>
      </c>
      <c r="F178" s="5" t="s">
        <v>29</v>
      </c>
      <c r="G178" s="5" t="str">
        <f t="shared" si="2"/>
        <v>サーモスＬ引違い（H）</v>
      </c>
      <c r="H178" s="5" t="s">
        <v>985</v>
      </c>
      <c r="I178" s="5" t="s">
        <v>473</v>
      </c>
    </row>
    <row r="179" spans="1:9">
      <c r="A179" s="5" t="s">
        <v>1199</v>
      </c>
      <c r="B179" s="5" t="s">
        <v>1200</v>
      </c>
      <c r="C179" s="5" t="s">
        <v>994</v>
      </c>
      <c r="D179" s="5" t="s">
        <v>1211</v>
      </c>
      <c r="E179" s="5" t="s">
        <v>985</v>
      </c>
      <c r="F179" s="5" t="s">
        <v>996</v>
      </c>
      <c r="G179" s="5" t="str">
        <f t="shared" si="2"/>
        <v>サーモスＬ上げ下げ（U）</v>
      </c>
      <c r="H179" s="5" t="s">
        <v>985</v>
      </c>
      <c r="I179" s="5" t="s">
        <v>473</v>
      </c>
    </row>
    <row r="180" spans="1:9">
      <c r="A180" s="5" t="s">
        <v>1199</v>
      </c>
      <c r="B180" s="5" t="s">
        <v>1200</v>
      </c>
      <c r="C180" s="5" t="s">
        <v>989</v>
      </c>
      <c r="D180" s="5" t="s">
        <v>1205</v>
      </c>
      <c r="E180" s="5" t="s">
        <v>985</v>
      </c>
      <c r="F180" s="5" t="s">
        <v>991</v>
      </c>
      <c r="G180" s="5" t="str">
        <f t="shared" si="2"/>
        <v>サーモスＬプロジェクト（P）</v>
      </c>
      <c r="H180" s="5" t="s">
        <v>985</v>
      </c>
      <c r="I180" s="5" t="s">
        <v>473</v>
      </c>
    </row>
    <row r="181" spans="1:9">
      <c r="A181" s="5" t="s">
        <v>1199</v>
      </c>
      <c r="B181" s="5" t="s">
        <v>1200</v>
      </c>
      <c r="C181" s="5" t="s">
        <v>1022</v>
      </c>
      <c r="D181" s="5" t="s">
        <v>1294</v>
      </c>
      <c r="E181" s="5" t="s">
        <v>985</v>
      </c>
      <c r="F181" s="5" t="s">
        <v>1290</v>
      </c>
      <c r="G181" s="5" t="str">
        <f t="shared" si="2"/>
        <v>サーモスＬルーバー（R）</v>
      </c>
      <c r="H181" s="5" t="s">
        <v>985</v>
      </c>
      <c r="I181" s="5" t="s">
        <v>473</v>
      </c>
    </row>
    <row r="182" spans="1:9">
      <c r="A182" s="5" t="s">
        <v>1199</v>
      </c>
      <c r="B182" s="5" t="s">
        <v>1200</v>
      </c>
      <c r="C182" s="5" t="s">
        <v>1291</v>
      </c>
      <c r="D182" s="5" t="s">
        <v>1295</v>
      </c>
      <c r="E182" s="5" t="s">
        <v>985</v>
      </c>
      <c r="F182" s="5" t="s">
        <v>1293</v>
      </c>
      <c r="G182" s="5" t="str">
        <f t="shared" si="2"/>
        <v>サーモスＬその他（X）</v>
      </c>
      <c r="H182" s="5" t="s">
        <v>985</v>
      </c>
      <c r="I182" s="5" t="s">
        <v>473</v>
      </c>
    </row>
    <row r="183" spans="1:9">
      <c r="A183" s="5" t="s">
        <v>1250</v>
      </c>
      <c r="B183" s="5" t="s">
        <v>1251</v>
      </c>
      <c r="C183" s="5" t="s">
        <v>989</v>
      </c>
      <c r="D183" s="5" t="s">
        <v>1254</v>
      </c>
      <c r="E183" s="5" t="s">
        <v>985</v>
      </c>
      <c r="F183" s="5" t="s">
        <v>991</v>
      </c>
      <c r="G183" s="5" t="str">
        <f t="shared" si="2"/>
        <v>サーモスＡ（アルミ樹脂複合）プロジェクト（P）</v>
      </c>
      <c r="H183" s="5" t="s">
        <v>985</v>
      </c>
      <c r="I183" s="5" t="s">
        <v>473</v>
      </c>
    </row>
    <row r="184" spans="1:9">
      <c r="A184" s="5" t="s">
        <v>1256</v>
      </c>
      <c r="B184" s="5" t="s">
        <v>1257</v>
      </c>
      <c r="C184" s="5" t="s">
        <v>987</v>
      </c>
      <c r="D184" s="5" t="s">
        <v>1258</v>
      </c>
      <c r="E184" s="5" t="s">
        <v>985</v>
      </c>
      <c r="F184" s="5" t="s">
        <v>29</v>
      </c>
      <c r="G184" s="5" t="str">
        <f t="shared" si="2"/>
        <v>サーモスＡ（アルミＰＧ）引違い（H）</v>
      </c>
      <c r="H184" s="5" t="s">
        <v>985</v>
      </c>
      <c r="I184" s="5" t="s">
        <v>473</v>
      </c>
    </row>
    <row r="185" spans="1:9">
      <c r="A185" s="5" t="s">
        <v>1256</v>
      </c>
      <c r="B185" s="5" t="s">
        <v>1257</v>
      </c>
      <c r="C185" s="5" t="s">
        <v>992</v>
      </c>
      <c r="D185" s="5" t="s">
        <v>1262</v>
      </c>
      <c r="E185" s="5" t="s">
        <v>985</v>
      </c>
      <c r="F185" s="5" t="s">
        <v>70</v>
      </c>
      <c r="G185" s="5" t="str">
        <f t="shared" si="2"/>
        <v>サーモスＡ（アルミＰＧ）開き（T）</v>
      </c>
      <c r="H185" s="5" t="s">
        <v>985</v>
      </c>
      <c r="I185" s="5" t="s">
        <v>473</v>
      </c>
    </row>
    <row r="186" spans="1:9">
      <c r="A186" s="5" t="s">
        <v>1256</v>
      </c>
      <c r="B186" s="5" t="s">
        <v>1257</v>
      </c>
      <c r="C186" s="5" t="s">
        <v>994</v>
      </c>
      <c r="D186" s="5" t="s">
        <v>1264</v>
      </c>
      <c r="E186" s="5" t="s">
        <v>985</v>
      </c>
      <c r="F186" s="5" t="s">
        <v>996</v>
      </c>
      <c r="G186" s="5" t="str">
        <f t="shared" si="2"/>
        <v>サーモスＡ（アルミＰＧ）上げ下げ（U）</v>
      </c>
      <c r="H186" s="5" t="s">
        <v>985</v>
      </c>
      <c r="I186" s="5" t="s">
        <v>473</v>
      </c>
    </row>
    <row r="187" spans="1:9">
      <c r="A187" s="5" t="s">
        <v>1256</v>
      </c>
      <c r="B187" s="5" t="s">
        <v>1257</v>
      </c>
      <c r="C187" s="5" t="s">
        <v>989</v>
      </c>
      <c r="D187" s="5" t="s">
        <v>1260</v>
      </c>
      <c r="E187" s="5" t="s">
        <v>985</v>
      </c>
      <c r="F187" s="5" t="s">
        <v>991</v>
      </c>
      <c r="G187" s="5" t="str">
        <f t="shared" si="2"/>
        <v>サーモスＡ（アルミＰＧ）プロジェクト（P）</v>
      </c>
      <c r="H187" s="5" t="s">
        <v>985</v>
      </c>
      <c r="I187" s="5" t="s">
        <v>473</v>
      </c>
    </row>
    <row r="188" spans="1:9">
      <c r="A188" s="5" t="s">
        <v>1296</v>
      </c>
      <c r="B188" s="5" t="s">
        <v>1297</v>
      </c>
      <c r="C188" s="5" t="s">
        <v>987</v>
      </c>
      <c r="D188" s="5" t="s">
        <v>1298</v>
      </c>
      <c r="E188" s="5" t="s">
        <v>985</v>
      </c>
      <c r="F188" s="5" t="s">
        <v>29</v>
      </c>
      <c r="G188" s="5" t="str">
        <f t="shared" si="2"/>
        <v>リプラス汎用枠引違い（H）</v>
      </c>
      <c r="H188" s="5" t="s">
        <v>985</v>
      </c>
      <c r="I188" s="5" t="s">
        <v>473</v>
      </c>
    </row>
    <row r="189" spans="1:9">
      <c r="A189" s="5" t="s">
        <v>1296</v>
      </c>
      <c r="B189" s="5" t="s">
        <v>1297</v>
      </c>
      <c r="C189" s="5" t="s">
        <v>992</v>
      </c>
      <c r="D189" s="5" t="s">
        <v>1299</v>
      </c>
      <c r="E189" s="5" t="s">
        <v>985</v>
      </c>
      <c r="F189" s="5" t="s">
        <v>70</v>
      </c>
      <c r="G189" s="5" t="str">
        <f t="shared" si="2"/>
        <v>リプラス汎用枠開き（T）</v>
      </c>
      <c r="H189" s="5" t="s">
        <v>985</v>
      </c>
      <c r="I189" s="5" t="s">
        <v>473</v>
      </c>
    </row>
    <row r="190" spans="1:9">
      <c r="A190" s="5" t="s">
        <v>1296</v>
      </c>
      <c r="B190" s="5" t="s">
        <v>1297</v>
      </c>
      <c r="C190" s="5" t="s">
        <v>989</v>
      </c>
      <c r="D190" s="5" t="s">
        <v>1300</v>
      </c>
      <c r="E190" s="5" t="s">
        <v>985</v>
      </c>
      <c r="F190" s="5" t="s">
        <v>991</v>
      </c>
      <c r="G190" s="5" t="str">
        <f t="shared" si="2"/>
        <v>リプラス汎用枠プロジェクト（P）</v>
      </c>
      <c r="H190" s="5" t="s">
        <v>985</v>
      </c>
      <c r="I190" s="5" t="s">
        <v>473</v>
      </c>
    </row>
    <row r="191" spans="1:9">
      <c r="A191" s="5" t="s">
        <v>1296</v>
      </c>
      <c r="B191" s="5" t="s">
        <v>1297</v>
      </c>
      <c r="C191" s="5" t="s">
        <v>985</v>
      </c>
      <c r="D191" s="5" t="s">
        <v>1301</v>
      </c>
      <c r="E191" s="5" t="s">
        <v>987</v>
      </c>
      <c r="F191" s="5" t="s">
        <v>88</v>
      </c>
      <c r="G191" s="5" t="str">
        <f t="shared" si="2"/>
        <v>リプラス汎用枠FIX（F）</v>
      </c>
      <c r="H191" s="5" t="s">
        <v>987</v>
      </c>
      <c r="I191" s="5" t="s">
        <v>473</v>
      </c>
    </row>
    <row r="192" spans="1:9">
      <c r="A192" s="5" t="s">
        <v>1302</v>
      </c>
      <c r="B192" s="5" t="s">
        <v>1303</v>
      </c>
      <c r="C192" s="5" t="s">
        <v>987</v>
      </c>
      <c r="D192" s="5" t="s">
        <v>1304</v>
      </c>
      <c r="E192" s="5" t="s">
        <v>1021</v>
      </c>
      <c r="F192" s="5" t="s">
        <v>29</v>
      </c>
      <c r="G192" s="5" t="str">
        <f t="shared" si="2"/>
        <v>リプラス高断熱汎用枠引違い（H）</v>
      </c>
      <c r="H192" s="5" t="s">
        <v>1022</v>
      </c>
      <c r="I192" s="5" t="s">
        <v>1019</v>
      </c>
    </row>
    <row r="193" spans="1:9">
      <c r="A193" s="5" t="s">
        <v>1302</v>
      </c>
      <c r="B193" s="5" t="s">
        <v>1303</v>
      </c>
      <c r="C193" s="5" t="s">
        <v>992</v>
      </c>
      <c r="D193" s="5" t="s">
        <v>1305</v>
      </c>
      <c r="E193" s="5" t="s">
        <v>1018</v>
      </c>
      <c r="F193" s="5" t="s">
        <v>70</v>
      </c>
      <c r="G193" s="5" t="str">
        <f t="shared" si="2"/>
        <v>リプラス高断熱汎用枠開き（T）</v>
      </c>
      <c r="H193" s="5" t="s">
        <v>323</v>
      </c>
      <c r="I193" s="5" t="s">
        <v>1019</v>
      </c>
    </row>
    <row r="194" spans="1:9">
      <c r="A194" s="5" t="s">
        <v>1302</v>
      </c>
      <c r="B194" s="5" t="s">
        <v>1303</v>
      </c>
      <c r="C194" s="5" t="s">
        <v>985</v>
      </c>
      <c r="D194" s="5" t="s">
        <v>1306</v>
      </c>
      <c r="E194" s="5" t="s">
        <v>1018</v>
      </c>
      <c r="F194" s="5" t="s">
        <v>88</v>
      </c>
      <c r="G194" s="5" t="str">
        <f t="shared" ref="G194:G257" si="3">B194&amp;F194</f>
        <v>リプラス高断熱汎用枠FIX（F）</v>
      </c>
      <c r="H194" s="5" t="s">
        <v>323</v>
      </c>
      <c r="I194" s="5" t="s">
        <v>1019</v>
      </c>
    </row>
    <row r="195" spans="1:9">
      <c r="A195" s="5" t="s">
        <v>1302</v>
      </c>
      <c r="B195" s="5" t="s">
        <v>1303</v>
      </c>
      <c r="C195" s="5" t="s">
        <v>994</v>
      </c>
      <c r="D195" s="5" t="s">
        <v>1307</v>
      </c>
      <c r="E195" s="5" t="s">
        <v>1018</v>
      </c>
      <c r="F195" s="5" t="s">
        <v>996</v>
      </c>
      <c r="G195" s="5" t="str">
        <f t="shared" si="3"/>
        <v>リプラス高断熱汎用枠上げ下げ（U）</v>
      </c>
      <c r="H195" s="5" t="s">
        <v>323</v>
      </c>
      <c r="I195" s="5" t="s">
        <v>1019</v>
      </c>
    </row>
    <row r="196" spans="1:9">
      <c r="A196" s="5" t="s">
        <v>1302</v>
      </c>
      <c r="B196" s="5" t="s">
        <v>1303</v>
      </c>
      <c r="C196" s="5" t="s">
        <v>989</v>
      </c>
      <c r="D196" s="5" t="s">
        <v>1308</v>
      </c>
      <c r="E196" s="5" t="s">
        <v>1018</v>
      </c>
      <c r="F196" s="5" t="s">
        <v>991</v>
      </c>
      <c r="G196" s="5" t="str">
        <f t="shared" si="3"/>
        <v>リプラス高断熱汎用枠プロジェクト（P）</v>
      </c>
      <c r="H196" s="5" t="s">
        <v>323</v>
      </c>
      <c r="I196" s="5" t="s">
        <v>1019</v>
      </c>
    </row>
    <row r="197" spans="1:9">
      <c r="A197" s="5" t="s">
        <v>1309</v>
      </c>
      <c r="B197" s="5" t="s">
        <v>1310</v>
      </c>
      <c r="C197" s="5" t="s">
        <v>323</v>
      </c>
      <c r="D197" s="5" t="s">
        <v>1311</v>
      </c>
      <c r="E197" s="5" t="s">
        <v>1018</v>
      </c>
      <c r="F197" s="5" t="s">
        <v>1312</v>
      </c>
      <c r="G197" s="5" t="str">
        <f t="shared" si="3"/>
        <v>ＴＷ（トリプルガラス）/テラスドアドア・開き戸（D）</v>
      </c>
      <c r="H197" s="5" t="s">
        <v>323</v>
      </c>
      <c r="I197" s="5" t="s">
        <v>1019</v>
      </c>
    </row>
    <row r="198" spans="1:9">
      <c r="A198" s="5" t="s">
        <v>1313</v>
      </c>
      <c r="B198" s="5" t="s">
        <v>1314</v>
      </c>
      <c r="C198" s="5" t="s">
        <v>323</v>
      </c>
      <c r="D198" s="5" t="s">
        <v>1315</v>
      </c>
      <c r="E198" s="5" t="s">
        <v>1018</v>
      </c>
      <c r="F198" s="5" t="s">
        <v>1312</v>
      </c>
      <c r="G198" s="5" t="str">
        <f t="shared" si="3"/>
        <v>ＴＷ（トリプルガラス）/勝手口ドアドア・開き戸（D）</v>
      </c>
      <c r="H198" s="5" t="s">
        <v>323</v>
      </c>
      <c r="I198" s="5" t="s">
        <v>1019</v>
      </c>
    </row>
    <row r="199" spans="1:9">
      <c r="A199" s="5" t="s">
        <v>1316</v>
      </c>
      <c r="B199" s="5" t="s">
        <v>1317</v>
      </c>
      <c r="C199" s="5" t="s">
        <v>323</v>
      </c>
      <c r="D199" s="5" t="s">
        <v>1318</v>
      </c>
      <c r="E199" s="5" t="s">
        <v>1018</v>
      </c>
      <c r="F199" s="5" t="s">
        <v>1312</v>
      </c>
      <c r="G199" s="5" t="str">
        <f t="shared" si="3"/>
        <v>ＴＷ（トリプルガラス）/採風勝手口ドアFSドア・開き戸（D）</v>
      </c>
      <c r="H199" s="5" t="s">
        <v>323</v>
      </c>
      <c r="I199" s="5" t="s">
        <v>1019</v>
      </c>
    </row>
    <row r="200" spans="1:9">
      <c r="A200" s="5" t="s">
        <v>1319</v>
      </c>
      <c r="B200" s="5" t="s">
        <v>1320</v>
      </c>
      <c r="C200" s="5" t="s">
        <v>323</v>
      </c>
      <c r="D200" s="5" t="s">
        <v>1321</v>
      </c>
      <c r="E200" s="5" t="s">
        <v>1000</v>
      </c>
      <c r="F200" s="5" t="s">
        <v>1312</v>
      </c>
      <c r="G200" s="5" t="str">
        <f t="shared" si="3"/>
        <v>ＴＷ（複層ガラス）/テラスドアドア・開き戸（D）</v>
      </c>
      <c r="H200" s="5" t="s">
        <v>1000</v>
      </c>
      <c r="I200" s="5" t="s">
        <v>473</v>
      </c>
    </row>
    <row r="201" spans="1:9">
      <c r="A201" s="5" t="s">
        <v>1322</v>
      </c>
      <c r="B201" s="5" t="s">
        <v>1323</v>
      </c>
      <c r="C201" s="5" t="s">
        <v>323</v>
      </c>
      <c r="D201" s="5" t="s">
        <v>1324</v>
      </c>
      <c r="E201" s="5" t="s">
        <v>1000</v>
      </c>
      <c r="F201" s="5" t="s">
        <v>1312</v>
      </c>
      <c r="G201" s="5" t="str">
        <f t="shared" si="3"/>
        <v>ＴＷ（複層ガラス）/勝手口ドアドア・開き戸（D）</v>
      </c>
      <c r="H201" s="5" t="s">
        <v>1000</v>
      </c>
      <c r="I201" s="5" t="s">
        <v>473</v>
      </c>
    </row>
    <row r="202" spans="1:9">
      <c r="A202" s="5" t="s">
        <v>1325</v>
      </c>
      <c r="B202" s="5" t="s">
        <v>1326</v>
      </c>
      <c r="C202" s="5" t="s">
        <v>323</v>
      </c>
      <c r="D202" s="5" t="s">
        <v>1327</v>
      </c>
      <c r="E202" s="5" t="s">
        <v>1000</v>
      </c>
      <c r="F202" s="5" t="s">
        <v>1312</v>
      </c>
      <c r="G202" s="5" t="str">
        <f t="shared" si="3"/>
        <v>ＴＷ（複層ガラス）/採風勝手口ドアFSドア・開き戸（D）</v>
      </c>
      <c r="H202" s="5" t="s">
        <v>1000</v>
      </c>
      <c r="I202" s="5" t="s">
        <v>473</v>
      </c>
    </row>
    <row r="203" spans="1:9">
      <c r="A203" s="5" t="s">
        <v>1328</v>
      </c>
      <c r="B203" s="5" t="s">
        <v>1329</v>
      </c>
      <c r="C203" s="5" t="s">
        <v>323</v>
      </c>
      <c r="D203" s="5" t="s">
        <v>1330</v>
      </c>
      <c r="E203" s="5" t="s">
        <v>985</v>
      </c>
      <c r="F203" s="5" t="s">
        <v>1312</v>
      </c>
      <c r="G203" s="5" t="str">
        <f t="shared" si="3"/>
        <v>サーモスⅡ-H/テラスドアドア・開き戸（D）</v>
      </c>
      <c r="H203" s="5" t="s">
        <v>985</v>
      </c>
      <c r="I203" s="5" t="s">
        <v>473</v>
      </c>
    </row>
    <row r="204" spans="1:9">
      <c r="A204" s="5" t="s">
        <v>1331</v>
      </c>
      <c r="B204" s="5" t="s">
        <v>1332</v>
      </c>
      <c r="C204" s="5" t="s">
        <v>323</v>
      </c>
      <c r="D204" s="5" t="s">
        <v>1333</v>
      </c>
      <c r="E204" s="5" t="s">
        <v>985</v>
      </c>
      <c r="F204" s="5" t="s">
        <v>1312</v>
      </c>
      <c r="G204" s="5" t="str">
        <f t="shared" si="3"/>
        <v>サーモスⅡ-H/勝手口ドア（一枚ガラス）ドア・開き戸（D）</v>
      </c>
      <c r="H204" s="5" t="s">
        <v>985</v>
      </c>
      <c r="I204" s="5" t="s">
        <v>473</v>
      </c>
    </row>
    <row r="205" spans="1:9">
      <c r="A205" s="5" t="s">
        <v>1334</v>
      </c>
      <c r="B205" s="5" t="s">
        <v>1335</v>
      </c>
      <c r="C205" s="5" t="s">
        <v>323</v>
      </c>
      <c r="D205" s="5" t="s">
        <v>1336</v>
      </c>
      <c r="E205" s="5" t="s">
        <v>985</v>
      </c>
      <c r="F205" s="5" t="s">
        <v>1312</v>
      </c>
      <c r="G205" s="5" t="str">
        <f t="shared" si="3"/>
        <v>サーモスⅡ-H/勝手口ドア（中桟腰パネル付）ドア・開き戸（D）</v>
      </c>
      <c r="H205" s="5" t="s">
        <v>985</v>
      </c>
      <c r="I205" s="5" t="s">
        <v>473</v>
      </c>
    </row>
    <row r="206" spans="1:9">
      <c r="A206" s="5" t="s">
        <v>1337</v>
      </c>
      <c r="B206" s="5" t="s">
        <v>1338</v>
      </c>
      <c r="C206" s="5" t="s">
        <v>323</v>
      </c>
      <c r="D206" s="5" t="s">
        <v>1339</v>
      </c>
      <c r="E206" s="5" t="s">
        <v>985</v>
      </c>
      <c r="F206" s="5" t="s">
        <v>1312</v>
      </c>
      <c r="G206" s="5" t="str">
        <f t="shared" si="3"/>
        <v>サーモスL/テラスドアドア・開き戸（D）</v>
      </c>
      <c r="H206" s="5" t="s">
        <v>985</v>
      </c>
      <c r="I206" s="5" t="s">
        <v>473</v>
      </c>
    </row>
    <row r="207" spans="1:9">
      <c r="A207" s="5" t="s">
        <v>1340</v>
      </c>
      <c r="B207" s="5" t="s">
        <v>1341</v>
      </c>
      <c r="C207" s="5" t="s">
        <v>323</v>
      </c>
      <c r="D207" s="5" t="s">
        <v>1342</v>
      </c>
      <c r="E207" s="5" t="s">
        <v>985</v>
      </c>
      <c r="F207" s="5" t="s">
        <v>1312</v>
      </c>
      <c r="G207" s="5" t="str">
        <f t="shared" si="3"/>
        <v>サーモスL/勝手口ドア（一枚ガラス）ドア・開き戸（D）</v>
      </c>
      <c r="H207" s="5" t="s">
        <v>985</v>
      </c>
      <c r="I207" s="5" t="s">
        <v>473</v>
      </c>
    </row>
    <row r="208" spans="1:9">
      <c r="A208" s="5" t="s">
        <v>1343</v>
      </c>
      <c r="B208" s="5" t="s">
        <v>1344</v>
      </c>
      <c r="C208" s="5" t="s">
        <v>323</v>
      </c>
      <c r="D208" s="5" t="s">
        <v>1345</v>
      </c>
      <c r="E208" s="5" t="s">
        <v>985</v>
      </c>
      <c r="F208" s="5" t="s">
        <v>1312</v>
      </c>
      <c r="G208" s="5" t="str">
        <f t="shared" si="3"/>
        <v>サーモスL/勝手口ドア（中桟腰パネル付）ドア・開き戸（D）</v>
      </c>
      <c r="H208" s="5" t="s">
        <v>985</v>
      </c>
      <c r="I208" s="5" t="s">
        <v>473</v>
      </c>
    </row>
    <row r="209" spans="1:9">
      <c r="A209" s="5" t="s">
        <v>1346</v>
      </c>
      <c r="B209" s="5" t="s">
        <v>1347</v>
      </c>
      <c r="C209" s="5" t="s">
        <v>987</v>
      </c>
      <c r="D209" s="5" t="s">
        <v>1348</v>
      </c>
      <c r="E209" s="5" t="s">
        <v>470</v>
      </c>
      <c r="F209" s="5" t="s">
        <v>29</v>
      </c>
      <c r="G209" s="5" t="str">
        <f t="shared" si="3"/>
        <v>インプラス引違い（H）</v>
      </c>
      <c r="H209" s="5" t="s">
        <v>470</v>
      </c>
      <c r="I209" s="5" t="s">
        <v>473</v>
      </c>
    </row>
    <row r="210" spans="1:9">
      <c r="A210" s="5" t="s">
        <v>1346</v>
      </c>
      <c r="B210" s="5" t="s">
        <v>1347</v>
      </c>
      <c r="C210" s="5" t="s">
        <v>992</v>
      </c>
      <c r="D210" s="5" t="s">
        <v>1349</v>
      </c>
      <c r="E210" s="5" t="s">
        <v>470</v>
      </c>
      <c r="F210" s="5" t="s">
        <v>70</v>
      </c>
      <c r="G210" s="5" t="str">
        <f t="shared" si="3"/>
        <v>インプラス開き（T）</v>
      </c>
      <c r="H210" s="5" t="s">
        <v>470</v>
      </c>
      <c r="I210" s="5" t="s">
        <v>473</v>
      </c>
    </row>
    <row r="211" spans="1:9">
      <c r="A211" s="5" t="s">
        <v>1346</v>
      </c>
      <c r="B211" s="5" t="s">
        <v>1347</v>
      </c>
      <c r="C211" s="5" t="s">
        <v>985</v>
      </c>
      <c r="D211" s="5" t="s">
        <v>1350</v>
      </c>
      <c r="E211" s="5" t="s">
        <v>470</v>
      </c>
      <c r="F211" s="5" t="s">
        <v>88</v>
      </c>
      <c r="G211" s="5" t="str">
        <f t="shared" si="3"/>
        <v>インプラスFIX（F）</v>
      </c>
      <c r="H211" s="5" t="s">
        <v>470</v>
      </c>
      <c r="I211" s="5" t="s">
        <v>473</v>
      </c>
    </row>
    <row r="212" spans="1:9">
      <c r="A212" s="5" t="s">
        <v>1351</v>
      </c>
      <c r="B212" s="5" t="s">
        <v>1352</v>
      </c>
      <c r="C212" s="5" t="s">
        <v>987</v>
      </c>
      <c r="D212" s="5" t="s">
        <v>1353</v>
      </c>
      <c r="E212" s="5" t="s">
        <v>470</v>
      </c>
      <c r="F212" s="5" t="s">
        <v>29</v>
      </c>
      <c r="G212" s="5" t="str">
        <f t="shared" si="3"/>
        <v>インプラス for Renovation（中桟付障子除く）引違い（H）</v>
      </c>
      <c r="H212" s="5" t="s">
        <v>470</v>
      </c>
      <c r="I212" s="5" t="s">
        <v>473</v>
      </c>
    </row>
    <row r="213" spans="1:9">
      <c r="A213" s="5" t="s">
        <v>1354</v>
      </c>
      <c r="B213" s="5" t="s">
        <v>1355</v>
      </c>
      <c r="C213" s="5" t="s">
        <v>987</v>
      </c>
      <c r="D213" s="5" t="s">
        <v>1356</v>
      </c>
      <c r="E213" s="5" t="s">
        <v>470</v>
      </c>
      <c r="F213" s="5" t="s">
        <v>29</v>
      </c>
      <c r="G213" s="5" t="str">
        <f t="shared" si="3"/>
        <v>インプラス 引違い窓 複層ガラス（中桟付障子除く）引違い（H）</v>
      </c>
      <c r="H213" s="5" t="s">
        <v>470</v>
      </c>
      <c r="I213" s="5" t="s">
        <v>473</v>
      </c>
    </row>
    <row r="214" spans="1:9">
      <c r="A214" s="5" t="s">
        <v>1354</v>
      </c>
      <c r="B214" s="5" t="s">
        <v>218</v>
      </c>
      <c r="C214" s="5" t="s">
        <v>985</v>
      </c>
      <c r="D214" s="5" t="s">
        <v>1357</v>
      </c>
      <c r="E214" s="5" t="s">
        <v>470</v>
      </c>
      <c r="F214" s="5" t="s">
        <v>88</v>
      </c>
      <c r="G214" s="5" t="str">
        <f t="shared" si="3"/>
        <v>インプラス FIX・開き窓 複層ガラスFIX（F）</v>
      </c>
      <c r="H214" s="5" t="s">
        <v>470</v>
      </c>
      <c r="I214" s="5" t="s">
        <v>473</v>
      </c>
    </row>
    <row r="215" spans="1:9">
      <c r="A215" s="5" t="s">
        <v>1354</v>
      </c>
      <c r="B215" s="5" t="s">
        <v>218</v>
      </c>
      <c r="C215" s="5" t="s">
        <v>992</v>
      </c>
      <c r="D215" s="5" t="s">
        <v>1358</v>
      </c>
      <c r="E215" s="5" t="s">
        <v>470</v>
      </c>
      <c r="F215" s="5" t="s">
        <v>70</v>
      </c>
      <c r="G215" s="5" t="str">
        <f t="shared" si="3"/>
        <v>インプラス FIX・開き窓 複層ガラス開き（T）</v>
      </c>
      <c r="H215" s="5" t="s">
        <v>470</v>
      </c>
      <c r="I215" s="5" t="s">
        <v>473</v>
      </c>
    </row>
    <row r="216" spans="1:9">
      <c r="A216" s="5" t="s">
        <v>1359</v>
      </c>
      <c r="B216" s="5" t="s">
        <v>279</v>
      </c>
      <c r="C216" s="5" t="s">
        <v>992</v>
      </c>
      <c r="D216" s="5" t="s">
        <v>1360</v>
      </c>
      <c r="E216" s="5" t="s">
        <v>470</v>
      </c>
      <c r="F216" s="5" t="s">
        <v>70</v>
      </c>
      <c r="G216" s="5" t="str">
        <f t="shared" si="3"/>
        <v>インプラス テラスドア 複層ガラス開き（T）</v>
      </c>
      <c r="H216" s="5" t="s">
        <v>470</v>
      </c>
      <c r="I216" s="5" t="s">
        <v>473</v>
      </c>
    </row>
    <row r="217" spans="1:9">
      <c r="A217" s="5" t="s">
        <v>1361</v>
      </c>
      <c r="B217" s="5" t="s">
        <v>1362</v>
      </c>
      <c r="C217" s="5" t="s">
        <v>323</v>
      </c>
      <c r="D217" s="5" t="s">
        <v>1363</v>
      </c>
      <c r="E217" s="5" t="s">
        <v>1364</v>
      </c>
      <c r="F217" s="5" t="s">
        <v>1312</v>
      </c>
      <c r="G217" s="5" t="str">
        <f t="shared" si="3"/>
        <v>EW TG/テラス・勝手口ドア（一枚ガラス）ドア・開き戸（D）</v>
      </c>
      <c r="H217" s="5" t="s">
        <v>58</v>
      </c>
      <c r="I217" s="5" t="s">
        <v>125</v>
      </c>
    </row>
    <row r="218" spans="1:9">
      <c r="A218" s="5" t="s">
        <v>1365</v>
      </c>
      <c r="B218" s="5" t="s">
        <v>1366</v>
      </c>
      <c r="C218" s="5" t="s">
        <v>323</v>
      </c>
      <c r="D218" s="5" t="s">
        <v>1367</v>
      </c>
      <c r="E218" s="5" t="s">
        <v>1364</v>
      </c>
      <c r="F218" s="5" t="s">
        <v>1312</v>
      </c>
      <c r="G218" s="5" t="str">
        <f t="shared" si="3"/>
        <v>EW TG/テラス・勝手口ドア（中桟腰パネル付）ドア・開き戸（D）</v>
      </c>
      <c r="H218" s="5" t="s">
        <v>58</v>
      </c>
      <c r="I218" s="5" t="s">
        <v>125</v>
      </c>
    </row>
    <row r="219" spans="1:9">
      <c r="A219" s="5" t="s">
        <v>1368</v>
      </c>
      <c r="B219" s="5" t="s">
        <v>1369</v>
      </c>
      <c r="C219" s="5" t="s">
        <v>323</v>
      </c>
      <c r="D219" s="5" t="s">
        <v>1370</v>
      </c>
      <c r="E219" s="5" t="s">
        <v>985</v>
      </c>
      <c r="F219" s="5" t="s">
        <v>1312</v>
      </c>
      <c r="G219" s="5" t="str">
        <f t="shared" si="3"/>
        <v>EW PG/テラスドア・勝手口ドア（一枚ガラス）ドア・開き戸（D）</v>
      </c>
      <c r="H219" s="5" t="s">
        <v>985</v>
      </c>
      <c r="I219" s="5" t="s">
        <v>473</v>
      </c>
    </row>
    <row r="220" spans="1:9">
      <c r="A220" s="5" t="s">
        <v>1371</v>
      </c>
      <c r="B220" s="5" t="s">
        <v>1372</v>
      </c>
      <c r="C220" s="5" t="s">
        <v>323</v>
      </c>
      <c r="D220" s="5" t="s">
        <v>1373</v>
      </c>
      <c r="E220" s="5" t="s">
        <v>985</v>
      </c>
      <c r="F220" s="5" t="s">
        <v>1312</v>
      </c>
      <c r="G220" s="5" t="str">
        <f t="shared" si="3"/>
        <v>EW PG/勝手口ドア（中桟腰パネル付）ドア・開き戸（D）</v>
      </c>
      <c r="H220" s="5" t="s">
        <v>985</v>
      </c>
      <c r="I220" s="5" t="s">
        <v>473</v>
      </c>
    </row>
    <row r="221" spans="1:9">
      <c r="A221" s="5" t="s">
        <v>1374</v>
      </c>
      <c r="B221" s="5" t="s">
        <v>1375</v>
      </c>
      <c r="C221" s="5" t="s">
        <v>992</v>
      </c>
      <c r="D221" s="5" t="s">
        <v>1376</v>
      </c>
      <c r="E221" s="5" t="s">
        <v>1364</v>
      </c>
      <c r="F221" s="5" t="s">
        <v>70</v>
      </c>
      <c r="G221" s="5" t="str">
        <f t="shared" si="3"/>
        <v>EW TG開き（T）</v>
      </c>
      <c r="H221" s="5" t="s">
        <v>58</v>
      </c>
      <c r="I221" s="5" t="s">
        <v>125</v>
      </c>
    </row>
    <row r="222" spans="1:9">
      <c r="A222" s="5" t="s">
        <v>1374</v>
      </c>
      <c r="B222" s="5" t="s">
        <v>1375</v>
      </c>
      <c r="C222" s="5" t="s">
        <v>985</v>
      </c>
      <c r="D222" s="5" t="s">
        <v>1377</v>
      </c>
      <c r="E222" s="5" t="s">
        <v>1364</v>
      </c>
      <c r="F222" s="5" t="s">
        <v>88</v>
      </c>
      <c r="G222" s="5" t="str">
        <f t="shared" si="3"/>
        <v>EW TGFIX（F）</v>
      </c>
      <c r="H222" s="5" t="s">
        <v>58</v>
      </c>
      <c r="I222" s="5" t="s">
        <v>125</v>
      </c>
    </row>
    <row r="223" spans="1:9">
      <c r="A223" s="5" t="s">
        <v>1374</v>
      </c>
      <c r="B223" s="5" t="s">
        <v>1375</v>
      </c>
      <c r="C223" s="5" t="s">
        <v>989</v>
      </c>
      <c r="D223" s="5" t="s">
        <v>1378</v>
      </c>
      <c r="E223" s="5" t="s">
        <v>1364</v>
      </c>
      <c r="F223" s="5" t="s">
        <v>991</v>
      </c>
      <c r="G223" s="5" t="str">
        <f t="shared" si="3"/>
        <v>EW TGプロジェクト（P）</v>
      </c>
      <c r="H223" s="5" t="s">
        <v>58</v>
      </c>
      <c r="I223" s="5" t="s">
        <v>125</v>
      </c>
    </row>
    <row r="224" spans="1:9">
      <c r="A224" s="5" t="s">
        <v>1374</v>
      </c>
      <c r="B224" s="5" t="s">
        <v>1375</v>
      </c>
      <c r="C224" s="5" t="s">
        <v>47</v>
      </c>
      <c r="D224" s="5" t="s">
        <v>1379</v>
      </c>
      <c r="E224" s="5" t="s">
        <v>1364</v>
      </c>
      <c r="F224" s="5" t="s">
        <v>1380</v>
      </c>
      <c r="G224" s="5" t="str">
        <f t="shared" si="3"/>
        <v>EW TG多機能（S）</v>
      </c>
      <c r="H224" s="5" t="s">
        <v>58</v>
      </c>
      <c r="I224" s="5" t="s">
        <v>125</v>
      </c>
    </row>
    <row r="225" spans="1:9">
      <c r="A225" s="5" t="s">
        <v>1381</v>
      </c>
      <c r="B225" s="5" t="s">
        <v>1382</v>
      </c>
      <c r="C225" s="5" t="s">
        <v>992</v>
      </c>
      <c r="D225" s="5" t="s">
        <v>1383</v>
      </c>
      <c r="E225" s="5" t="s">
        <v>1364</v>
      </c>
      <c r="F225" s="5" t="s">
        <v>70</v>
      </c>
      <c r="G225" s="5" t="str">
        <f t="shared" si="3"/>
        <v>EW forDesign開き（T）</v>
      </c>
      <c r="H225" s="5" t="s">
        <v>58</v>
      </c>
      <c r="I225" s="5" t="s">
        <v>125</v>
      </c>
    </row>
    <row r="226" spans="1:9">
      <c r="A226" s="5" t="s">
        <v>1381</v>
      </c>
      <c r="B226" s="5" t="s">
        <v>1382</v>
      </c>
      <c r="C226" s="5" t="s">
        <v>985</v>
      </c>
      <c r="D226" s="5" t="s">
        <v>1384</v>
      </c>
      <c r="E226" s="5" t="s">
        <v>1364</v>
      </c>
      <c r="F226" s="5" t="s">
        <v>88</v>
      </c>
      <c r="G226" s="5" t="str">
        <f t="shared" si="3"/>
        <v>EW forDesignFIX（F）</v>
      </c>
      <c r="H226" s="5" t="s">
        <v>58</v>
      </c>
      <c r="I226" s="5" t="s">
        <v>125</v>
      </c>
    </row>
    <row r="227" spans="1:9">
      <c r="A227" s="5" t="s">
        <v>1381</v>
      </c>
      <c r="B227" s="5" t="s">
        <v>1382</v>
      </c>
      <c r="C227" s="5" t="s">
        <v>989</v>
      </c>
      <c r="D227" s="5" t="s">
        <v>1385</v>
      </c>
      <c r="E227" s="5" t="s">
        <v>1364</v>
      </c>
      <c r="F227" s="5" t="s">
        <v>991</v>
      </c>
      <c r="G227" s="5" t="str">
        <f t="shared" si="3"/>
        <v>EW forDesignプロジェクト（P）</v>
      </c>
      <c r="H227" s="5" t="s">
        <v>58</v>
      </c>
      <c r="I227" s="5" t="s">
        <v>125</v>
      </c>
    </row>
    <row r="228" spans="1:9">
      <c r="A228" s="5" t="s">
        <v>1374</v>
      </c>
      <c r="B228" s="5" t="s">
        <v>1375</v>
      </c>
      <c r="C228" s="5" t="s">
        <v>994</v>
      </c>
      <c r="D228" s="5" t="s">
        <v>1386</v>
      </c>
      <c r="E228" s="5" t="s">
        <v>312</v>
      </c>
      <c r="F228" s="5" t="s">
        <v>996</v>
      </c>
      <c r="G228" s="5" t="str">
        <f t="shared" si="3"/>
        <v>EW TG上げ下げ（U）</v>
      </c>
      <c r="H228" s="5" t="s">
        <v>312</v>
      </c>
      <c r="I228" s="5" t="s">
        <v>473</v>
      </c>
    </row>
    <row r="229" spans="1:9">
      <c r="A229" s="5" t="s">
        <v>1374</v>
      </c>
      <c r="B229" s="5" t="s">
        <v>1375</v>
      </c>
      <c r="C229" s="5" t="s">
        <v>987</v>
      </c>
      <c r="D229" s="5" t="s">
        <v>1387</v>
      </c>
      <c r="E229" s="5" t="s">
        <v>312</v>
      </c>
      <c r="F229" s="5" t="s">
        <v>29</v>
      </c>
      <c r="G229" s="5" t="str">
        <f t="shared" si="3"/>
        <v>EW TG引違い（H）</v>
      </c>
      <c r="H229" s="5" t="s">
        <v>312</v>
      </c>
      <c r="I229" s="5" t="s">
        <v>473</v>
      </c>
    </row>
    <row r="230" spans="1:9">
      <c r="A230" s="5" t="s">
        <v>1381</v>
      </c>
      <c r="B230" s="5" t="s">
        <v>1382</v>
      </c>
      <c r="C230" s="5" t="s">
        <v>987</v>
      </c>
      <c r="D230" s="5" t="s">
        <v>1388</v>
      </c>
      <c r="E230" s="5" t="s">
        <v>312</v>
      </c>
      <c r="F230" s="5" t="s">
        <v>29</v>
      </c>
      <c r="G230" s="5" t="str">
        <f t="shared" si="3"/>
        <v>EW forDesign引違い（H）</v>
      </c>
      <c r="H230" s="5" t="s">
        <v>312</v>
      </c>
      <c r="I230" s="5" t="s">
        <v>473</v>
      </c>
    </row>
    <row r="231" spans="1:9">
      <c r="A231" s="5" t="s">
        <v>1389</v>
      </c>
      <c r="B231" s="5" t="s">
        <v>1390</v>
      </c>
      <c r="C231" s="5" t="s">
        <v>985</v>
      </c>
      <c r="D231" s="5" t="s">
        <v>1391</v>
      </c>
      <c r="E231" s="5" t="s">
        <v>985</v>
      </c>
      <c r="F231" s="5" t="s">
        <v>88</v>
      </c>
      <c r="G231" s="5" t="str">
        <f t="shared" si="3"/>
        <v>EW PGFIX（F）</v>
      </c>
      <c r="H231" s="5" t="s">
        <v>985</v>
      </c>
      <c r="I231" s="5" t="s">
        <v>473</v>
      </c>
    </row>
    <row r="232" spans="1:9">
      <c r="A232" s="5" t="s">
        <v>1389</v>
      </c>
      <c r="B232" s="5" t="s">
        <v>1390</v>
      </c>
      <c r="C232" s="5" t="s">
        <v>987</v>
      </c>
      <c r="D232" s="5" t="s">
        <v>1392</v>
      </c>
      <c r="E232" s="5" t="s">
        <v>985</v>
      </c>
      <c r="F232" s="5" t="s">
        <v>29</v>
      </c>
      <c r="G232" s="5" t="str">
        <f t="shared" si="3"/>
        <v>EW PG引違い（H）</v>
      </c>
      <c r="H232" s="5" t="s">
        <v>985</v>
      </c>
      <c r="I232" s="5" t="s">
        <v>473</v>
      </c>
    </row>
    <row r="233" spans="1:9">
      <c r="A233" s="5" t="s">
        <v>1389</v>
      </c>
      <c r="B233" s="5" t="s">
        <v>1390</v>
      </c>
      <c r="C233" s="5" t="s">
        <v>992</v>
      </c>
      <c r="D233" s="5" t="s">
        <v>1393</v>
      </c>
      <c r="E233" s="5" t="s">
        <v>985</v>
      </c>
      <c r="F233" s="5" t="s">
        <v>70</v>
      </c>
      <c r="G233" s="5" t="str">
        <f t="shared" si="3"/>
        <v>EW PG開き（T）</v>
      </c>
      <c r="H233" s="5" t="s">
        <v>985</v>
      </c>
      <c r="I233" s="5" t="s">
        <v>473</v>
      </c>
    </row>
    <row r="234" spans="1:9">
      <c r="A234" s="5" t="s">
        <v>1389</v>
      </c>
      <c r="B234" s="5" t="s">
        <v>1390</v>
      </c>
      <c r="C234" s="5" t="s">
        <v>994</v>
      </c>
      <c r="D234" s="5" t="s">
        <v>1394</v>
      </c>
      <c r="E234" s="5" t="s">
        <v>985</v>
      </c>
      <c r="F234" s="5" t="s">
        <v>996</v>
      </c>
      <c r="G234" s="5" t="str">
        <f t="shared" si="3"/>
        <v>EW PG上げ下げ（U）</v>
      </c>
      <c r="H234" s="5" t="s">
        <v>985</v>
      </c>
      <c r="I234" s="5" t="s">
        <v>473</v>
      </c>
    </row>
    <row r="235" spans="1:9">
      <c r="A235" s="5" t="s">
        <v>1389</v>
      </c>
      <c r="B235" s="5" t="s">
        <v>1390</v>
      </c>
      <c r="C235" s="5" t="s">
        <v>989</v>
      </c>
      <c r="D235" s="5" t="s">
        <v>1395</v>
      </c>
      <c r="E235" s="5" t="s">
        <v>985</v>
      </c>
      <c r="F235" s="5" t="s">
        <v>991</v>
      </c>
      <c r="G235" s="5" t="str">
        <f t="shared" si="3"/>
        <v>EW PGプロジェクト（P）</v>
      </c>
      <c r="H235" s="5" t="s">
        <v>985</v>
      </c>
      <c r="I235" s="5" t="s">
        <v>473</v>
      </c>
    </row>
    <row r="236" spans="1:9">
      <c r="A236" s="5" t="s">
        <v>1389</v>
      </c>
      <c r="B236" s="5" t="s">
        <v>1390</v>
      </c>
      <c r="C236" s="5" t="s">
        <v>47</v>
      </c>
      <c r="D236" s="5" t="s">
        <v>1396</v>
      </c>
      <c r="E236" s="5" t="s">
        <v>985</v>
      </c>
      <c r="F236" s="5" t="s">
        <v>1380</v>
      </c>
      <c r="G236" s="5" t="str">
        <f t="shared" si="3"/>
        <v>EW PG多機能（S）</v>
      </c>
      <c r="H236" s="5" t="s">
        <v>985</v>
      </c>
      <c r="I236" s="5" t="s">
        <v>473</v>
      </c>
    </row>
    <row r="237" spans="1:9">
      <c r="A237" s="5" t="s">
        <v>1397</v>
      </c>
      <c r="B237" s="5" t="s">
        <v>1398</v>
      </c>
      <c r="C237" s="5" t="s">
        <v>987</v>
      </c>
      <c r="D237" s="5" t="s">
        <v>1399</v>
      </c>
      <c r="E237" s="5" t="s">
        <v>989</v>
      </c>
      <c r="F237" s="5" t="s">
        <v>29</v>
      </c>
      <c r="G237" s="5" t="str">
        <f t="shared" si="3"/>
        <v>LW（トリプルガラス）引違い（H）</v>
      </c>
      <c r="H237" s="5" t="s">
        <v>989</v>
      </c>
      <c r="I237" s="5" t="s">
        <v>473</v>
      </c>
    </row>
    <row r="238" spans="1:9">
      <c r="A238" s="5" t="s">
        <v>1400</v>
      </c>
      <c r="B238" s="5" t="s">
        <v>1401</v>
      </c>
      <c r="C238" s="5" t="s">
        <v>987</v>
      </c>
      <c r="D238" s="5" t="s">
        <v>1402</v>
      </c>
      <c r="E238" s="5" t="s">
        <v>1403</v>
      </c>
      <c r="F238" s="5" t="s">
        <v>29</v>
      </c>
      <c r="G238" s="5" t="str">
        <f t="shared" si="3"/>
        <v>LW（複層ガラス）引違い（H）</v>
      </c>
      <c r="H238" s="5" t="s">
        <v>1403</v>
      </c>
      <c r="I238" s="5" t="s">
        <v>473</v>
      </c>
    </row>
    <row r="239" spans="1:9">
      <c r="A239" s="5" t="s">
        <v>1404</v>
      </c>
      <c r="B239" s="5" t="s">
        <v>1405</v>
      </c>
      <c r="C239" s="5" t="s">
        <v>987</v>
      </c>
      <c r="D239" s="5" t="s">
        <v>1406</v>
      </c>
      <c r="E239" s="5" t="s">
        <v>1019</v>
      </c>
      <c r="F239" s="5" t="s">
        <v>29</v>
      </c>
      <c r="G239" s="5" t="str">
        <f t="shared" si="3"/>
        <v>ＴＷ防火戸シャッター付引違い窓（トリプルガラス）引違い（H）</v>
      </c>
      <c r="H239" s="5" t="s">
        <v>1019</v>
      </c>
      <c r="I239" s="5" t="s">
        <v>473</v>
      </c>
    </row>
    <row r="240" spans="1:9">
      <c r="A240" s="5" t="s">
        <v>1407</v>
      </c>
      <c r="B240" s="5" t="s">
        <v>1408</v>
      </c>
      <c r="C240" s="5" t="s">
        <v>987</v>
      </c>
      <c r="D240" s="5" t="s">
        <v>1409</v>
      </c>
      <c r="E240" s="5" t="s">
        <v>1000</v>
      </c>
      <c r="F240" s="5" t="s">
        <v>29</v>
      </c>
      <c r="G240" s="5" t="str">
        <f t="shared" si="3"/>
        <v>ＴＷ防火戸シャッター付引違い窓（複層ガラス）引違い（H）</v>
      </c>
      <c r="H240" s="5" t="s">
        <v>1000</v>
      </c>
      <c r="I240" s="5" t="s">
        <v>473</v>
      </c>
    </row>
    <row r="241" spans="1:9">
      <c r="A241" s="5" t="s">
        <v>1082</v>
      </c>
      <c r="B241" s="5" t="s">
        <v>1410</v>
      </c>
      <c r="C241" s="5" t="s">
        <v>987</v>
      </c>
      <c r="D241" s="5" t="s">
        <v>1087</v>
      </c>
      <c r="E241" s="5" t="s">
        <v>1085</v>
      </c>
      <c r="F241" s="5" t="s">
        <v>29</v>
      </c>
      <c r="G241" s="5" t="str">
        <f t="shared" si="3"/>
        <v>ＴＷ防火戸（複層ガラス）引違い（H）</v>
      </c>
      <c r="H241" s="5" t="s">
        <v>1085</v>
      </c>
      <c r="I241" s="5" t="s">
        <v>473</v>
      </c>
    </row>
    <row r="242" spans="1:9">
      <c r="A242" s="5" t="s">
        <v>1082</v>
      </c>
      <c r="B242" s="5" t="s">
        <v>1410</v>
      </c>
      <c r="C242" s="5" t="s">
        <v>992</v>
      </c>
      <c r="D242" s="5" t="s">
        <v>1091</v>
      </c>
      <c r="E242" s="5" t="s">
        <v>1085</v>
      </c>
      <c r="F242" s="5" t="s">
        <v>70</v>
      </c>
      <c r="G242" s="5" t="str">
        <f t="shared" si="3"/>
        <v>ＴＷ防火戸（複層ガラス）開き（T）</v>
      </c>
      <c r="H242" s="5" t="s">
        <v>1085</v>
      </c>
      <c r="I242" s="5" t="s">
        <v>473</v>
      </c>
    </row>
    <row r="243" spans="1:9">
      <c r="A243" s="5" t="s">
        <v>1082</v>
      </c>
      <c r="B243" s="5" t="s">
        <v>1410</v>
      </c>
      <c r="C243" s="5" t="s">
        <v>985</v>
      </c>
      <c r="D243" s="5" t="s">
        <v>1084</v>
      </c>
      <c r="E243" s="5" t="s">
        <v>1085</v>
      </c>
      <c r="F243" s="5" t="s">
        <v>88</v>
      </c>
      <c r="G243" s="5" t="str">
        <f t="shared" si="3"/>
        <v>ＴＷ防火戸（複層ガラス）FIX（F）</v>
      </c>
      <c r="H243" s="5" t="s">
        <v>1085</v>
      </c>
      <c r="I243" s="5" t="s">
        <v>473</v>
      </c>
    </row>
    <row r="244" spans="1:9">
      <c r="A244" s="5" t="s">
        <v>1082</v>
      </c>
      <c r="B244" s="5" t="s">
        <v>1410</v>
      </c>
      <c r="C244" s="5" t="s">
        <v>994</v>
      </c>
      <c r="D244" s="5" t="s">
        <v>1093</v>
      </c>
      <c r="E244" s="5" t="s">
        <v>1085</v>
      </c>
      <c r="F244" s="5" t="s">
        <v>996</v>
      </c>
      <c r="G244" s="5" t="str">
        <f t="shared" si="3"/>
        <v>ＴＷ防火戸（複層ガラス）上げ下げ（U）</v>
      </c>
      <c r="H244" s="5" t="s">
        <v>1085</v>
      </c>
      <c r="I244" s="5" t="s">
        <v>473</v>
      </c>
    </row>
    <row r="245" spans="1:9">
      <c r="A245" s="5" t="s">
        <v>1082</v>
      </c>
      <c r="B245" s="5" t="s">
        <v>1410</v>
      </c>
      <c r="C245" s="5" t="s">
        <v>989</v>
      </c>
      <c r="D245" s="5" t="s">
        <v>1089</v>
      </c>
      <c r="E245" s="5" t="s">
        <v>1085</v>
      </c>
      <c r="F245" s="5" t="s">
        <v>991</v>
      </c>
      <c r="G245" s="5" t="str">
        <f t="shared" si="3"/>
        <v>ＴＷ防火戸（複層ガラス）プロジェクト（P）</v>
      </c>
      <c r="H245" s="5" t="s">
        <v>1085</v>
      </c>
      <c r="I245" s="5" t="s">
        <v>473</v>
      </c>
    </row>
    <row r="246" spans="1:9">
      <c r="A246" s="5" t="s">
        <v>1411</v>
      </c>
      <c r="B246" s="5" t="s">
        <v>1412</v>
      </c>
      <c r="C246" s="5" t="s">
        <v>323</v>
      </c>
      <c r="D246" s="5" t="s">
        <v>1413</v>
      </c>
      <c r="E246" s="5" t="s">
        <v>1085</v>
      </c>
      <c r="F246" s="5" t="s">
        <v>1312</v>
      </c>
      <c r="G246" s="5" t="str">
        <f t="shared" si="3"/>
        <v>ＴＷ防火戸/採風勝手口ドアFSドア・開き戸（D）</v>
      </c>
      <c r="H246" s="5" t="s">
        <v>1085</v>
      </c>
      <c r="I246" s="5" t="s">
        <v>473</v>
      </c>
    </row>
    <row r="247" spans="1:9">
      <c r="A247" s="5" t="s">
        <v>1414</v>
      </c>
      <c r="B247" s="5" t="s">
        <v>1415</v>
      </c>
      <c r="C247" s="5" t="s">
        <v>323</v>
      </c>
      <c r="D247" s="5" t="s">
        <v>1416</v>
      </c>
      <c r="E247" s="5" t="s">
        <v>1085</v>
      </c>
      <c r="F247" s="5" t="s">
        <v>1312</v>
      </c>
      <c r="G247" s="5" t="str">
        <f t="shared" si="3"/>
        <v>ＴＷ防火戸/開き窓テラスドア・開き戸（D）</v>
      </c>
      <c r="H247" s="5" t="s">
        <v>1085</v>
      </c>
      <c r="I247" s="5" t="s">
        <v>473</v>
      </c>
    </row>
    <row r="248" spans="1:9">
      <c r="A248" s="5" t="s">
        <v>1417</v>
      </c>
      <c r="B248" s="5" t="s">
        <v>1418</v>
      </c>
      <c r="C248" s="5" t="s">
        <v>987</v>
      </c>
      <c r="D248" s="5" t="s">
        <v>1419</v>
      </c>
      <c r="E248" s="5" t="s">
        <v>985</v>
      </c>
      <c r="F248" s="5" t="s">
        <v>29</v>
      </c>
      <c r="G248" s="5" t="str">
        <f t="shared" si="3"/>
        <v>防火戸ＦＧ－Ｈシャッター付引違い窓引違い（H）</v>
      </c>
      <c r="H248" s="5" t="s">
        <v>985</v>
      </c>
      <c r="I248" s="5" t="s">
        <v>473</v>
      </c>
    </row>
    <row r="249" spans="1:9">
      <c r="A249" s="5" t="s">
        <v>1138</v>
      </c>
      <c r="B249" s="5" t="s">
        <v>1142</v>
      </c>
      <c r="C249" s="5" t="s">
        <v>987</v>
      </c>
      <c r="D249" s="5" t="s">
        <v>1146</v>
      </c>
      <c r="E249" s="5" t="s">
        <v>1144</v>
      </c>
      <c r="F249" s="5" t="s">
        <v>29</v>
      </c>
      <c r="G249" s="5" t="str">
        <f t="shared" si="3"/>
        <v>防火戸ＦＧ－Ｈ引違い（H）</v>
      </c>
      <c r="H249" s="5" t="s">
        <v>1144</v>
      </c>
      <c r="I249" s="5" t="s">
        <v>473</v>
      </c>
    </row>
    <row r="250" spans="1:9">
      <c r="A250" s="5" t="s">
        <v>1138</v>
      </c>
      <c r="B250" s="5" t="s">
        <v>1142</v>
      </c>
      <c r="C250" s="5" t="s">
        <v>992</v>
      </c>
      <c r="D250" s="5" t="s">
        <v>1151</v>
      </c>
      <c r="E250" s="5" t="s">
        <v>1144</v>
      </c>
      <c r="F250" s="5" t="s">
        <v>70</v>
      </c>
      <c r="G250" s="5" t="str">
        <f t="shared" si="3"/>
        <v>防火戸ＦＧ－Ｈ開き（T）</v>
      </c>
      <c r="H250" s="5" t="s">
        <v>1144</v>
      </c>
      <c r="I250" s="5" t="s">
        <v>473</v>
      </c>
    </row>
    <row r="251" spans="1:9">
      <c r="A251" s="5" t="s">
        <v>1138</v>
      </c>
      <c r="B251" s="5" t="s">
        <v>1142</v>
      </c>
      <c r="C251" s="5" t="s">
        <v>985</v>
      </c>
      <c r="D251" s="5" t="s">
        <v>1140</v>
      </c>
      <c r="E251" s="5" t="s">
        <v>1143</v>
      </c>
      <c r="F251" s="5" t="s">
        <v>88</v>
      </c>
      <c r="G251" s="5" t="str">
        <f t="shared" si="3"/>
        <v>防火戸ＦＧ－ＨFIX（F）</v>
      </c>
      <c r="H251" s="5" t="s">
        <v>1144</v>
      </c>
      <c r="I251" s="5" t="s">
        <v>1141</v>
      </c>
    </row>
    <row r="252" spans="1:9">
      <c r="A252" s="5" t="s">
        <v>1138</v>
      </c>
      <c r="B252" s="5" t="s">
        <v>1142</v>
      </c>
      <c r="C252" s="5" t="s">
        <v>994</v>
      </c>
      <c r="D252" s="5" t="s">
        <v>1153</v>
      </c>
      <c r="E252" s="5" t="s">
        <v>1144</v>
      </c>
      <c r="F252" s="5" t="s">
        <v>996</v>
      </c>
      <c r="G252" s="5" t="str">
        <f t="shared" si="3"/>
        <v>防火戸ＦＧ－Ｈ上げ下げ（U）</v>
      </c>
      <c r="H252" s="5" t="s">
        <v>1144</v>
      </c>
      <c r="I252" s="5" t="s">
        <v>473</v>
      </c>
    </row>
    <row r="253" spans="1:9">
      <c r="A253" s="5" t="s">
        <v>1138</v>
      </c>
      <c r="B253" s="5" t="s">
        <v>1142</v>
      </c>
      <c r="C253" s="5" t="s">
        <v>989</v>
      </c>
      <c r="D253" s="5" t="s">
        <v>1148</v>
      </c>
      <c r="E253" s="5" t="s">
        <v>1144</v>
      </c>
      <c r="F253" s="5" t="s">
        <v>991</v>
      </c>
      <c r="G253" s="5" t="str">
        <f t="shared" si="3"/>
        <v>防火戸ＦＧ－Ｈプロジェクト（P）</v>
      </c>
      <c r="H253" s="5" t="s">
        <v>1144</v>
      </c>
      <c r="I253" s="5" t="s">
        <v>473</v>
      </c>
    </row>
    <row r="254" spans="1:9">
      <c r="A254" s="5" t="s">
        <v>1420</v>
      </c>
      <c r="B254" s="5" t="s">
        <v>1421</v>
      </c>
      <c r="C254" s="5" t="s">
        <v>987</v>
      </c>
      <c r="D254" s="5" t="s">
        <v>1422</v>
      </c>
      <c r="E254" s="5" t="s">
        <v>985</v>
      </c>
      <c r="F254" s="5" t="s">
        <v>29</v>
      </c>
      <c r="G254" s="5" t="str">
        <f t="shared" si="3"/>
        <v>防火戸ＦＧ－Ｌシャッター付引違い窓引違い（H）</v>
      </c>
      <c r="H254" s="5" t="s">
        <v>985</v>
      </c>
      <c r="I254" s="5" t="s">
        <v>473</v>
      </c>
    </row>
    <row r="255" spans="1:9">
      <c r="A255" s="5" t="s">
        <v>1213</v>
      </c>
      <c r="B255" s="5" t="s">
        <v>1216</v>
      </c>
      <c r="C255" s="5" t="s">
        <v>987</v>
      </c>
      <c r="D255" s="5" t="s">
        <v>1218</v>
      </c>
      <c r="E255" s="5" t="s">
        <v>1144</v>
      </c>
      <c r="F255" s="5" t="s">
        <v>29</v>
      </c>
      <c r="G255" s="5" t="str">
        <f t="shared" si="3"/>
        <v>防火戸ＦＧ－Ｌ引違い（H）</v>
      </c>
      <c r="H255" s="5" t="s">
        <v>1144</v>
      </c>
      <c r="I255" s="5" t="s">
        <v>473</v>
      </c>
    </row>
    <row r="256" spans="1:9">
      <c r="A256" s="5" t="s">
        <v>1213</v>
      </c>
      <c r="B256" s="5" t="s">
        <v>1216</v>
      </c>
      <c r="C256" s="5" t="s">
        <v>992</v>
      </c>
      <c r="D256" s="5" t="s">
        <v>1222</v>
      </c>
      <c r="E256" s="5" t="s">
        <v>1144</v>
      </c>
      <c r="F256" s="5" t="s">
        <v>70</v>
      </c>
      <c r="G256" s="5" t="str">
        <f t="shared" si="3"/>
        <v>防火戸ＦＧ－Ｌ開き（T）</v>
      </c>
      <c r="H256" s="5" t="s">
        <v>1144</v>
      </c>
      <c r="I256" s="5" t="s">
        <v>473</v>
      </c>
    </row>
    <row r="257" spans="1:9">
      <c r="A257" s="5" t="s">
        <v>1213</v>
      </c>
      <c r="B257" s="5" t="s">
        <v>1216</v>
      </c>
      <c r="C257" s="5" t="s">
        <v>985</v>
      </c>
      <c r="D257" s="5" t="s">
        <v>1215</v>
      </c>
      <c r="E257" s="5" t="s">
        <v>1143</v>
      </c>
      <c r="F257" s="5" t="s">
        <v>88</v>
      </c>
      <c r="G257" s="5" t="str">
        <f t="shared" si="3"/>
        <v>防火戸ＦＧ－ＬFIX（F）</v>
      </c>
      <c r="H257" s="5" t="s">
        <v>1144</v>
      </c>
      <c r="I257" s="5" t="s">
        <v>1141</v>
      </c>
    </row>
    <row r="258" spans="1:9">
      <c r="A258" s="5" t="s">
        <v>1213</v>
      </c>
      <c r="B258" s="5" t="s">
        <v>1216</v>
      </c>
      <c r="C258" s="5" t="s">
        <v>994</v>
      </c>
      <c r="D258" s="5" t="s">
        <v>1224</v>
      </c>
      <c r="E258" s="5" t="s">
        <v>1144</v>
      </c>
      <c r="F258" s="5" t="s">
        <v>996</v>
      </c>
      <c r="G258" s="5" t="str">
        <f t="shared" ref="G258:G298" si="4">B258&amp;F258</f>
        <v>防火戸ＦＧ－Ｌ上げ下げ（U）</v>
      </c>
      <c r="H258" s="5" t="s">
        <v>1144</v>
      </c>
      <c r="I258" s="5" t="s">
        <v>473</v>
      </c>
    </row>
    <row r="259" spans="1:9">
      <c r="A259" s="5" t="s">
        <v>1213</v>
      </c>
      <c r="B259" s="5" t="s">
        <v>1216</v>
      </c>
      <c r="C259" s="5" t="s">
        <v>989</v>
      </c>
      <c r="D259" s="5" t="s">
        <v>1220</v>
      </c>
      <c r="E259" s="5" t="s">
        <v>1144</v>
      </c>
      <c r="F259" s="5" t="s">
        <v>991</v>
      </c>
      <c r="G259" s="5" t="str">
        <f t="shared" si="4"/>
        <v>防火戸ＦＧ－Ｌプロジェクト（P）</v>
      </c>
      <c r="H259" s="5" t="s">
        <v>1144</v>
      </c>
      <c r="I259" s="5" t="s">
        <v>473</v>
      </c>
    </row>
    <row r="260" spans="1:9">
      <c r="A260" s="5" t="s">
        <v>1266</v>
      </c>
      <c r="B260" s="5" t="s">
        <v>1269</v>
      </c>
      <c r="C260" s="5" t="s">
        <v>985</v>
      </c>
      <c r="D260" s="5" t="s">
        <v>1268</v>
      </c>
      <c r="E260" s="5" t="s">
        <v>1143</v>
      </c>
      <c r="F260" s="5" t="s">
        <v>88</v>
      </c>
      <c r="G260" s="5" t="str">
        <f t="shared" si="4"/>
        <v>防火戸ＦＧ－Ａ（アルミ樹脂複合）FIX（F）</v>
      </c>
      <c r="H260" s="5" t="s">
        <v>1144</v>
      </c>
      <c r="I260" s="5" t="s">
        <v>1141</v>
      </c>
    </row>
    <row r="261" spans="1:9">
      <c r="A261" s="5" t="s">
        <v>1266</v>
      </c>
      <c r="B261" s="5" t="s">
        <v>1269</v>
      </c>
      <c r="C261" s="5" t="s">
        <v>989</v>
      </c>
      <c r="D261" s="5" t="s">
        <v>1271</v>
      </c>
      <c r="E261" s="5" t="s">
        <v>1144</v>
      </c>
      <c r="F261" s="5" t="s">
        <v>991</v>
      </c>
      <c r="G261" s="5" t="str">
        <f t="shared" si="4"/>
        <v>防火戸ＦＧ－Ａ（アルミ樹脂複合）プロジェクト（P）</v>
      </c>
      <c r="H261" s="5" t="s">
        <v>1144</v>
      </c>
      <c r="I261" s="5" t="s">
        <v>473</v>
      </c>
    </row>
    <row r="262" spans="1:9">
      <c r="A262" s="5" t="s">
        <v>1423</v>
      </c>
      <c r="B262" s="5" t="s">
        <v>1424</v>
      </c>
      <c r="C262" s="5" t="s">
        <v>987</v>
      </c>
      <c r="D262" s="5" t="s">
        <v>1425</v>
      </c>
      <c r="E262" s="5" t="s">
        <v>985</v>
      </c>
      <c r="F262" s="5" t="s">
        <v>29</v>
      </c>
      <c r="G262" s="5" t="str">
        <f t="shared" si="4"/>
        <v>防火戸ＦＧ－Ａシャッター付引違い窓引違い（H）</v>
      </c>
      <c r="H262" s="5" t="s">
        <v>985</v>
      </c>
      <c r="I262" s="5" t="s">
        <v>473</v>
      </c>
    </row>
    <row r="263" spans="1:9">
      <c r="A263" s="5" t="s">
        <v>1272</v>
      </c>
      <c r="B263" s="5" t="s">
        <v>1275</v>
      </c>
      <c r="C263" s="5" t="s">
        <v>987</v>
      </c>
      <c r="D263" s="5" t="s">
        <v>1274</v>
      </c>
      <c r="E263" s="5" t="s">
        <v>1144</v>
      </c>
      <c r="F263" s="5" t="s">
        <v>29</v>
      </c>
      <c r="G263" s="5" t="str">
        <f t="shared" si="4"/>
        <v>防火戸ＦＧ－Ａ（アルミＰＧ）引違い（H）</v>
      </c>
      <c r="H263" s="5" t="s">
        <v>1144</v>
      </c>
      <c r="I263" s="5" t="s">
        <v>473</v>
      </c>
    </row>
    <row r="264" spans="1:9">
      <c r="A264" s="5" t="s">
        <v>1272</v>
      </c>
      <c r="B264" s="5" t="s">
        <v>1275</v>
      </c>
      <c r="C264" s="5" t="s">
        <v>992</v>
      </c>
      <c r="D264" s="5" t="s">
        <v>1279</v>
      </c>
      <c r="E264" s="5" t="s">
        <v>1144</v>
      </c>
      <c r="F264" s="5" t="s">
        <v>70</v>
      </c>
      <c r="G264" s="5" t="str">
        <f t="shared" si="4"/>
        <v>防火戸ＦＧ－Ａ（アルミＰＧ）開き（T）</v>
      </c>
      <c r="H264" s="5" t="s">
        <v>1144</v>
      </c>
      <c r="I264" s="5" t="s">
        <v>473</v>
      </c>
    </row>
    <row r="265" spans="1:9">
      <c r="A265" s="5" t="s">
        <v>1272</v>
      </c>
      <c r="B265" s="5" t="s">
        <v>1275</v>
      </c>
      <c r="C265" s="5" t="s">
        <v>994</v>
      </c>
      <c r="D265" s="5" t="s">
        <v>1281</v>
      </c>
      <c r="E265" s="5" t="s">
        <v>1144</v>
      </c>
      <c r="F265" s="5" t="s">
        <v>996</v>
      </c>
      <c r="G265" s="5" t="str">
        <f t="shared" si="4"/>
        <v>防火戸ＦＧ－Ａ（アルミＰＧ）上げ下げ（U）</v>
      </c>
      <c r="H265" s="5" t="s">
        <v>1144</v>
      </c>
      <c r="I265" s="5" t="s">
        <v>473</v>
      </c>
    </row>
    <row r="266" spans="1:9">
      <c r="A266" s="5" t="s">
        <v>1272</v>
      </c>
      <c r="B266" s="5" t="s">
        <v>1275</v>
      </c>
      <c r="C266" s="5" t="s">
        <v>989</v>
      </c>
      <c r="D266" s="5" t="s">
        <v>1277</v>
      </c>
      <c r="E266" s="5" t="s">
        <v>1144</v>
      </c>
      <c r="F266" s="5" t="s">
        <v>991</v>
      </c>
      <c r="G266" s="5" t="str">
        <f t="shared" si="4"/>
        <v>防火戸ＦＧ－Ａ（アルミＰＧ）プロジェクト（P）</v>
      </c>
      <c r="H266" s="5" t="s">
        <v>1144</v>
      </c>
      <c r="I266" s="5" t="s">
        <v>473</v>
      </c>
    </row>
    <row r="267" spans="1:9">
      <c r="A267" s="5" t="s">
        <v>1426</v>
      </c>
      <c r="B267" s="5" t="s">
        <v>1427</v>
      </c>
      <c r="C267" s="5" t="s">
        <v>987</v>
      </c>
      <c r="D267" s="5" t="s">
        <v>1428</v>
      </c>
      <c r="E267" s="5" t="s">
        <v>47</v>
      </c>
      <c r="F267" s="5" t="s">
        <v>29</v>
      </c>
      <c r="G267" s="5" t="str">
        <f t="shared" si="4"/>
        <v>防火戸ガゼリアＮ  アルミ樹脂複合タイプ引違い（H）</v>
      </c>
      <c r="H267" s="5" t="s">
        <v>47</v>
      </c>
      <c r="I267" s="5" t="s">
        <v>473</v>
      </c>
    </row>
    <row r="268" spans="1:9">
      <c r="A268" s="5" t="s">
        <v>1426</v>
      </c>
      <c r="B268" s="5" t="s">
        <v>1427</v>
      </c>
      <c r="C268" s="5" t="s">
        <v>1019</v>
      </c>
      <c r="D268" s="5" t="s">
        <v>1429</v>
      </c>
      <c r="E268" s="5" t="s">
        <v>47</v>
      </c>
      <c r="F268" s="5" t="s">
        <v>1430</v>
      </c>
      <c r="G268" s="5" t="str">
        <f t="shared" si="4"/>
        <v>防火戸ガゼリアＮ  アルミ樹脂複合タイプ引戸（E）</v>
      </c>
      <c r="H268" s="5" t="s">
        <v>47</v>
      </c>
      <c r="I268" s="5" t="s">
        <v>473</v>
      </c>
    </row>
    <row r="269" spans="1:9">
      <c r="A269" s="5" t="s">
        <v>1431</v>
      </c>
      <c r="B269" s="5" t="s">
        <v>1432</v>
      </c>
      <c r="C269" s="5" t="s">
        <v>323</v>
      </c>
      <c r="D269" s="5" t="s">
        <v>1433</v>
      </c>
      <c r="E269" s="5" t="s">
        <v>1144</v>
      </c>
      <c r="F269" s="5" t="s">
        <v>1312</v>
      </c>
      <c r="G269" s="5" t="str">
        <f t="shared" si="4"/>
        <v>防火戸FG-L/開き窓テラスドア・開き戸（D）</v>
      </c>
      <c r="H269" s="5" t="s">
        <v>1144</v>
      </c>
      <c r="I269" s="5" t="s">
        <v>473</v>
      </c>
    </row>
    <row r="270" spans="1:9">
      <c r="A270" s="5" t="s">
        <v>1434</v>
      </c>
      <c r="B270" s="5" t="s">
        <v>1435</v>
      </c>
      <c r="C270" s="5" t="s">
        <v>323</v>
      </c>
      <c r="D270" s="5" t="s">
        <v>1436</v>
      </c>
      <c r="E270" s="5" t="s">
        <v>1144</v>
      </c>
      <c r="F270" s="5" t="s">
        <v>1312</v>
      </c>
      <c r="G270" s="5" t="str">
        <f t="shared" si="4"/>
        <v>防火戸FG-H/開き窓テラスドア・開き戸（D）</v>
      </c>
      <c r="H270" s="5" t="s">
        <v>1144</v>
      </c>
      <c r="I270" s="5" t="s">
        <v>473</v>
      </c>
    </row>
    <row r="271" spans="1:9">
      <c r="A271" s="5" t="s">
        <v>1437</v>
      </c>
      <c r="B271" s="5" t="s">
        <v>1438</v>
      </c>
      <c r="C271" s="5" t="s">
        <v>323</v>
      </c>
      <c r="D271" s="5" t="s">
        <v>1439</v>
      </c>
      <c r="E271" s="5" t="s">
        <v>1440</v>
      </c>
      <c r="F271" s="5" t="s">
        <v>1312</v>
      </c>
      <c r="G271" s="5" t="str">
        <f t="shared" si="4"/>
        <v>防火戸FG-F/開き窓テラスドア・開き戸（D）</v>
      </c>
      <c r="H271" s="5" t="s">
        <v>1440</v>
      </c>
      <c r="I271" s="5" t="s">
        <v>473</v>
      </c>
    </row>
    <row r="272" spans="1:9">
      <c r="A272" s="5" t="s">
        <v>1441</v>
      </c>
      <c r="B272" s="5" t="s">
        <v>1442</v>
      </c>
      <c r="C272" s="5" t="s">
        <v>992</v>
      </c>
      <c r="D272" s="5" t="s">
        <v>1443</v>
      </c>
      <c r="E272" s="5" t="s">
        <v>1440</v>
      </c>
      <c r="F272" s="5" t="s">
        <v>70</v>
      </c>
      <c r="G272" s="5" t="str">
        <f t="shared" si="4"/>
        <v>防火戸ＦＧ－Ｆ開き（T）</v>
      </c>
      <c r="H272" s="5" t="s">
        <v>1440</v>
      </c>
      <c r="I272" s="5" t="s">
        <v>473</v>
      </c>
    </row>
    <row r="273" spans="1:9">
      <c r="A273" s="5" t="s">
        <v>1441</v>
      </c>
      <c r="B273" s="5" t="s">
        <v>1442</v>
      </c>
      <c r="C273" s="5" t="s">
        <v>985</v>
      </c>
      <c r="D273" s="5" t="s">
        <v>1444</v>
      </c>
      <c r="E273" s="5" t="s">
        <v>1440</v>
      </c>
      <c r="F273" s="5" t="s">
        <v>88</v>
      </c>
      <c r="G273" s="5" t="str">
        <f t="shared" si="4"/>
        <v>防火戸ＦＧ－ＦFIX（F）</v>
      </c>
      <c r="H273" s="5" t="s">
        <v>1440</v>
      </c>
      <c r="I273" s="5" t="s">
        <v>473</v>
      </c>
    </row>
    <row r="274" spans="1:9">
      <c r="A274" s="5" t="s">
        <v>1441</v>
      </c>
      <c r="B274" s="5" t="s">
        <v>1442</v>
      </c>
      <c r="C274" s="5" t="s">
        <v>989</v>
      </c>
      <c r="D274" s="5" t="s">
        <v>1445</v>
      </c>
      <c r="E274" s="5" t="s">
        <v>1440</v>
      </c>
      <c r="F274" s="5" t="s">
        <v>991</v>
      </c>
      <c r="G274" s="5" t="str">
        <f t="shared" si="4"/>
        <v>防火戸ＦＧ－Ｆプロジェクト（P）</v>
      </c>
      <c r="H274" s="5" t="s">
        <v>1440</v>
      </c>
      <c r="I274" s="5" t="s">
        <v>473</v>
      </c>
    </row>
    <row r="275" spans="1:9">
      <c r="A275" s="5" t="s">
        <v>1446</v>
      </c>
      <c r="B275" s="5" t="s">
        <v>1447</v>
      </c>
      <c r="C275" s="5" t="s">
        <v>987</v>
      </c>
      <c r="D275" s="5" t="s">
        <v>1448</v>
      </c>
      <c r="E275" s="5" t="s">
        <v>1449</v>
      </c>
      <c r="F275" s="5" t="s">
        <v>29</v>
      </c>
      <c r="G275" s="5" t="str">
        <f t="shared" si="4"/>
        <v>ワイドウィン引違い（H）</v>
      </c>
      <c r="H275" s="5" t="s">
        <v>1449</v>
      </c>
      <c r="I275" s="5" t="s">
        <v>473</v>
      </c>
    </row>
    <row r="276" spans="1:9">
      <c r="A276" s="5" t="s">
        <v>1446</v>
      </c>
      <c r="B276" s="5" t="s">
        <v>1447</v>
      </c>
      <c r="C276" s="5" t="s">
        <v>985</v>
      </c>
      <c r="D276" s="5" t="s">
        <v>1450</v>
      </c>
      <c r="E276" s="5" t="s">
        <v>1449</v>
      </c>
      <c r="F276" s="5" t="s">
        <v>88</v>
      </c>
      <c r="G276" s="5" t="str">
        <f t="shared" si="4"/>
        <v>ワイドウィンFIX（F）</v>
      </c>
      <c r="H276" s="5" t="s">
        <v>1449</v>
      </c>
      <c r="I276" s="5" t="s">
        <v>473</v>
      </c>
    </row>
    <row r="277" spans="1:9">
      <c r="A277" s="5" t="s">
        <v>1451</v>
      </c>
      <c r="B277" s="5" t="s">
        <v>1452</v>
      </c>
      <c r="C277" s="5" t="s">
        <v>987</v>
      </c>
      <c r="D277" s="5" t="s">
        <v>1453</v>
      </c>
      <c r="E277" s="5" t="s">
        <v>1449</v>
      </c>
      <c r="F277" s="5" t="s">
        <v>29</v>
      </c>
      <c r="G277" s="5" t="str">
        <f t="shared" si="4"/>
        <v>オープンウィン・サーモスⅡ-Hタイプ引違い（H）</v>
      </c>
      <c r="H277" s="5" t="s">
        <v>1449</v>
      </c>
      <c r="I277" s="5" t="s">
        <v>473</v>
      </c>
    </row>
    <row r="278" spans="1:9">
      <c r="A278" s="5" t="s">
        <v>1451</v>
      </c>
      <c r="B278" s="5" t="s">
        <v>1452</v>
      </c>
      <c r="C278" s="5" t="s">
        <v>1454</v>
      </c>
      <c r="D278" s="5" t="s">
        <v>1455</v>
      </c>
      <c r="E278" s="5" t="s">
        <v>1449</v>
      </c>
      <c r="F278" s="5" t="s">
        <v>1456</v>
      </c>
      <c r="G278" s="5" t="str">
        <f t="shared" si="4"/>
        <v>オープンウィン・サーモスⅡ-Hタイプ折り（W）</v>
      </c>
      <c r="H278" s="5" t="s">
        <v>1449</v>
      </c>
      <c r="I278" s="5" t="s">
        <v>473</v>
      </c>
    </row>
    <row r="279" spans="1:9">
      <c r="A279" s="5" t="s">
        <v>1457</v>
      </c>
      <c r="B279" s="5" t="s">
        <v>1458</v>
      </c>
      <c r="C279" s="5" t="s">
        <v>987</v>
      </c>
      <c r="D279" s="5" t="s">
        <v>1459</v>
      </c>
      <c r="E279" s="5" t="s">
        <v>1449</v>
      </c>
      <c r="F279" s="5" t="s">
        <v>29</v>
      </c>
      <c r="G279" s="5" t="str">
        <f t="shared" si="4"/>
        <v>オープンウィン・サーモスLタイプ引違い（H）</v>
      </c>
      <c r="H279" s="5" t="s">
        <v>1449</v>
      </c>
      <c r="I279" s="5" t="s">
        <v>473</v>
      </c>
    </row>
    <row r="280" spans="1:9">
      <c r="A280" s="5" t="s">
        <v>1457</v>
      </c>
      <c r="B280" s="5" t="s">
        <v>1458</v>
      </c>
      <c r="C280" s="5" t="s">
        <v>1454</v>
      </c>
      <c r="D280" s="5" t="s">
        <v>1460</v>
      </c>
      <c r="E280" s="5" t="s">
        <v>1449</v>
      </c>
      <c r="F280" s="5" t="s">
        <v>1456</v>
      </c>
      <c r="G280" s="5" t="str">
        <f t="shared" si="4"/>
        <v>オープンウィン・サーモスLタイプ折り（W）</v>
      </c>
      <c r="H280" s="5" t="s">
        <v>1449</v>
      </c>
      <c r="I280" s="5" t="s">
        <v>473</v>
      </c>
    </row>
    <row r="281" spans="1:9">
      <c r="A281" s="5" t="s">
        <v>1461</v>
      </c>
      <c r="B281" s="5" t="s">
        <v>1462</v>
      </c>
      <c r="C281" s="5" t="s">
        <v>987</v>
      </c>
      <c r="D281" s="5" t="s">
        <v>1463</v>
      </c>
      <c r="E281" s="5" t="s">
        <v>1449</v>
      </c>
      <c r="F281" s="5" t="s">
        <v>29</v>
      </c>
      <c r="G281" s="5" t="str">
        <f t="shared" si="4"/>
        <v>ノンレールサッシ・サーモスⅡ-Hタイプ引違い（H）</v>
      </c>
      <c r="H281" s="5" t="s">
        <v>1449</v>
      </c>
      <c r="I281" s="5" t="s">
        <v>473</v>
      </c>
    </row>
    <row r="282" spans="1:9">
      <c r="A282" s="5" t="s">
        <v>1464</v>
      </c>
      <c r="B282" s="5" t="s">
        <v>1465</v>
      </c>
      <c r="C282" s="5" t="s">
        <v>987</v>
      </c>
      <c r="D282" s="5" t="s">
        <v>1466</v>
      </c>
      <c r="E282" s="5" t="s">
        <v>1449</v>
      </c>
      <c r="F282" s="5" t="s">
        <v>29</v>
      </c>
      <c r="G282" s="5" t="str">
        <f t="shared" si="4"/>
        <v>ノンレールサッシ・サーモスLタイプ引違い（H）</v>
      </c>
      <c r="H282" s="5" t="s">
        <v>1449</v>
      </c>
      <c r="I282" s="5" t="s">
        <v>473</v>
      </c>
    </row>
    <row r="283" spans="1:9">
      <c r="A283" s="5" t="s">
        <v>1467</v>
      </c>
      <c r="B283" s="5" t="s">
        <v>1468</v>
      </c>
      <c r="C283" s="5" t="s">
        <v>987</v>
      </c>
      <c r="D283" s="5" t="s">
        <v>1469</v>
      </c>
      <c r="E283" s="5" t="s">
        <v>1449</v>
      </c>
      <c r="F283" s="5" t="s">
        <v>29</v>
      </c>
      <c r="G283" s="5" t="str">
        <f t="shared" si="4"/>
        <v>ガゼリアＮ  エア・スライド アルミ樹脂複合タイプ引違い（H）</v>
      </c>
      <c r="H283" s="5" t="s">
        <v>1449</v>
      </c>
      <c r="I283" s="5" t="s">
        <v>473</v>
      </c>
    </row>
    <row r="284" spans="1:9">
      <c r="A284" s="5" t="s">
        <v>1470</v>
      </c>
      <c r="B284" s="5" t="s">
        <v>1471</v>
      </c>
      <c r="C284" s="5" t="s">
        <v>987</v>
      </c>
      <c r="D284" s="5" t="s">
        <v>1472</v>
      </c>
      <c r="E284" s="5" t="s">
        <v>1449</v>
      </c>
      <c r="F284" s="5" t="s">
        <v>29</v>
      </c>
      <c r="G284" s="5" t="str">
        <f t="shared" si="4"/>
        <v>ガゼリアＮ  スライド アルミ樹脂複合タイプ引違い（H）</v>
      </c>
      <c r="H284" s="5" t="s">
        <v>1449</v>
      </c>
      <c r="I284" s="5" t="s">
        <v>473</v>
      </c>
    </row>
    <row r="285" spans="1:9">
      <c r="A285" s="5" t="s">
        <v>1473</v>
      </c>
      <c r="B285" s="5" t="s">
        <v>1474</v>
      </c>
      <c r="C285" s="5" t="s">
        <v>987</v>
      </c>
      <c r="D285" s="5" t="s">
        <v>1475</v>
      </c>
      <c r="E285" s="5" t="s">
        <v>1449</v>
      </c>
      <c r="F285" s="5" t="s">
        <v>29</v>
      </c>
      <c r="G285" s="5" t="str">
        <f t="shared" si="4"/>
        <v>ガゼリアＮ エア・スライド アルミタイプ引違い（H）</v>
      </c>
      <c r="H285" s="5" t="s">
        <v>1449</v>
      </c>
      <c r="I285" s="5" t="s">
        <v>473</v>
      </c>
    </row>
    <row r="286" spans="1:9">
      <c r="A286" s="5" t="s">
        <v>1476</v>
      </c>
      <c r="B286" s="5" t="s">
        <v>1477</v>
      </c>
      <c r="C286" s="5" t="s">
        <v>987</v>
      </c>
      <c r="D286" s="5" t="s">
        <v>1478</v>
      </c>
      <c r="E286" s="5" t="s">
        <v>1449</v>
      </c>
      <c r="F286" s="5" t="s">
        <v>29</v>
      </c>
      <c r="G286" s="5" t="str">
        <f t="shared" si="4"/>
        <v>ガゼリアＮ スライド アルミタイプ引違い（H）</v>
      </c>
      <c r="H286" s="5" t="s">
        <v>1449</v>
      </c>
      <c r="I286" s="5" t="s">
        <v>473</v>
      </c>
    </row>
    <row r="287" spans="1:9">
      <c r="A287" s="5" t="s">
        <v>1467</v>
      </c>
      <c r="B287" s="5" t="s">
        <v>1468</v>
      </c>
      <c r="C287" s="5" t="s">
        <v>1019</v>
      </c>
      <c r="D287" s="5" t="s">
        <v>1479</v>
      </c>
      <c r="E287" s="5" t="s">
        <v>1449</v>
      </c>
      <c r="F287" s="5" t="s">
        <v>1430</v>
      </c>
      <c r="G287" s="5" t="str">
        <f t="shared" si="4"/>
        <v>ガゼリアＮ  エア・スライド アルミ樹脂複合タイプ引戸（E）</v>
      </c>
      <c r="H287" s="5" t="s">
        <v>1449</v>
      </c>
      <c r="I287" s="5" t="s">
        <v>473</v>
      </c>
    </row>
    <row r="288" spans="1:9">
      <c r="A288" s="5" t="s">
        <v>1470</v>
      </c>
      <c r="B288" s="5" t="s">
        <v>1471</v>
      </c>
      <c r="C288" s="5" t="s">
        <v>1019</v>
      </c>
      <c r="D288" s="5" t="s">
        <v>1480</v>
      </c>
      <c r="E288" s="5" t="s">
        <v>1449</v>
      </c>
      <c r="F288" s="5" t="s">
        <v>1430</v>
      </c>
      <c r="G288" s="5" t="str">
        <f t="shared" si="4"/>
        <v>ガゼリアＮ  スライド アルミ樹脂複合タイプ引戸（E）</v>
      </c>
      <c r="H288" s="5" t="s">
        <v>1449</v>
      </c>
      <c r="I288" s="5" t="s">
        <v>473</v>
      </c>
    </row>
    <row r="289" spans="1:9">
      <c r="A289" s="5" t="s">
        <v>1481</v>
      </c>
      <c r="B289" s="5" t="s">
        <v>1482</v>
      </c>
      <c r="C289" s="5" t="s">
        <v>987</v>
      </c>
      <c r="D289" s="5" t="s">
        <v>1483</v>
      </c>
      <c r="E289" s="5" t="s">
        <v>1449</v>
      </c>
      <c r="F289" s="5" t="s">
        <v>29</v>
      </c>
      <c r="G289" s="5" t="str">
        <f t="shared" si="4"/>
        <v>断熱土間引戸（一枚ガラス）引違い（H）</v>
      </c>
      <c r="H289" s="5" t="s">
        <v>1449</v>
      </c>
      <c r="I289" s="5" t="s">
        <v>473</v>
      </c>
    </row>
    <row r="290" spans="1:9">
      <c r="A290" s="5" t="s">
        <v>1484</v>
      </c>
      <c r="B290" s="5" t="s">
        <v>1485</v>
      </c>
      <c r="C290" s="5" t="s">
        <v>987</v>
      </c>
      <c r="D290" s="5" t="s">
        <v>1486</v>
      </c>
      <c r="E290" s="5" t="s">
        <v>1449</v>
      </c>
      <c r="F290" s="5" t="s">
        <v>29</v>
      </c>
      <c r="G290" s="5" t="str">
        <f t="shared" si="4"/>
        <v>断熱土間引戸（中桟付上下ガラス）引違い（H）</v>
      </c>
      <c r="H290" s="5" t="s">
        <v>1449</v>
      </c>
      <c r="I290" s="5" t="s">
        <v>473</v>
      </c>
    </row>
    <row r="291" spans="1:9">
      <c r="A291" s="5" t="s">
        <v>1487</v>
      </c>
      <c r="B291" s="5" t="s">
        <v>1488</v>
      </c>
      <c r="C291" s="5" t="s">
        <v>1019</v>
      </c>
      <c r="D291" s="5" t="s">
        <v>1489</v>
      </c>
      <c r="E291" s="5" t="s">
        <v>1449</v>
      </c>
      <c r="F291" s="5" t="s">
        <v>1430</v>
      </c>
      <c r="G291" s="5" t="str">
        <f t="shared" si="4"/>
        <v>断熱土間引戸（中桟腰パネル付）引戸（E）</v>
      </c>
      <c r="H291" s="5" t="s">
        <v>1449</v>
      </c>
      <c r="I291" s="5" t="s">
        <v>473</v>
      </c>
    </row>
    <row r="292" spans="1:9">
      <c r="A292" s="5" t="s">
        <v>1484</v>
      </c>
      <c r="B292" s="5" t="s">
        <v>1485</v>
      </c>
      <c r="C292" s="5" t="s">
        <v>1019</v>
      </c>
      <c r="D292" s="5" t="s">
        <v>1490</v>
      </c>
      <c r="E292" s="5" t="s">
        <v>1449</v>
      </c>
      <c r="F292" s="5" t="s">
        <v>1430</v>
      </c>
      <c r="G292" s="5" t="str">
        <f t="shared" si="4"/>
        <v>断熱土間引戸（中桟付上下ガラス）引戸（E）</v>
      </c>
      <c r="H292" s="5" t="s">
        <v>1449</v>
      </c>
      <c r="I292" s="5" t="s">
        <v>473</v>
      </c>
    </row>
    <row r="293" spans="1:9">
      <c r="A293" s="5" t="s">
        <v>1484</v>
      </c>
      <c r="B293" s="5" t="s">
        <v>1485</v>
      </c>
      <c r="C293" s="5" t="s">
        <v>1019</v>
      </c>
      <c r="D293" s="5" t="s">
        <v>1490</v>
      </c>
      <c r="E293" s="5" t="s">
        <v>1449</v>
      </c>
      <c r="F293" s="5" t="s">
        <v>1430</v>
      </c>
      <c r="G293" s="5" t="str">
        <f t="shared" si="4"/>
        <v>断熱土間引戸（中桟付上下ガラス）引戸（E）</v>
      </c>
      <c r="H293" s="5" t="s">
        <v>1449</v>
      </c>
      <c r="I293" s="5" t="s">
        <v>473</v>
      </c>
    </row>
    <row r="294" spans="1:9">
      <c r="A294" s="5" t="s">
        <v>1481</v>
      </c>
      <c r="B294" s="5" t="s">
        <v>1482</v>
      </c>
      <c r="C294" s="5" t="s">
        <v>1019</v>
      </c>
      <c r="D294" s="5" t="s">
        <v>1491</v>
      </c>
      <c r="E294" s="5" t="s">
        <v>1449</v>
      </c>
      <c r="F294" s="5" t="s">
        <v>1430</v>
      </c>
      <c r="G294" s="5" t="str">
        <f t="shared" si="4"/>
        <v>断熱土間引戸（一枚ガラス）引戸（E）</v>
      </c>
      <c r="H294" s="5" t="s">
        <v>1449</v>
      </c>
      <c r="I294" s="5" t="s">
        <v>473</v>
      </c>
    </row>
    <row r="295" spans="1:9">
      <c r="A295" s="5" t="s">
        <v>1487</v>
      </c>
      <c r="B295" s="5" t="s">
        <v>1488</v>
      </c>
      <c r="C295" s="5" t="s">
        <v>1019</v>
      </c>
      <c r="D295" s="5" t="s">
        <v>1489</v>
      </c>
      <c r="E295" s="5" t="s">
        <v>1449</v>
      </c>
      <c r="F295" s="5" t="s">
        <v>1430</v>
      </c>
      <c r="G295" s="5" t="str">
        <f t="shared" si="4"/>
        <v>断熱土間引戸（中桟腰パネル付）引戸（E）</v>
      </c>
      <c r="H295" s="5" t="s">
        <v>1449</v>
      </c>
      <c r="I295" s="5" t="s">
        <v>473</v>
      </c>
    </row>
    <row r="296" spans="1:9">
      <c r="A296" s="5" t="s">
        <v>1484</v>
      </c>
      <c r="B296" s="5" t="s">
        <v>1485</v>
      </c>
      <c r="C296" s="5" t="s">
        <v>1019</v>
      </c>
      <c r="D296" s="5" t="s">
        <v>1490</v>
      </c>
      <c r="E296" s="5" t="s">
        <v>1449</v>
      </c>
      <c r="F296" s="5" t="s">
        <v>1430</v>
      </c>
      <c r="G296" s="5" t="str">
        <f t="shared" si="4"/>
        <v>断熱土間引戸（中桟付上下ガラス）引戸（E）</v>
      </c>
      <c r="H296" s="5" t="s">
        <v>1449</v>
      </c>
      <c r="I296" s="5" t="s">
        <v>473</v>
      </c>
    </row>
    <row r="297" spans="1:9">
      <c r="A297" s="5" t="s">
        <v>1484</v>
      </c>
      <c r="B297" s="5" t="s">
        <v>1485</v>
      </c>
      <c r="C297" s="5" t="s">
        <v>1019</v>
      </c>
      <c r="D297" s="5" t="s">
        <v>1490</v>
      </c>
      <c r="E297" s="5" t="s">
        <v>1449</v>
      </c>
      <c r="F297" s="5" t="s">
        <v>1430</v>
      </c>
      <c r="G297" s="5" t="str">
        <f t="shared" si="4"/>
        <v>断熱土間引戸（中桟付上下ガラス）引戸（E）</v>
      </c>
      <c r="H297" s="5" t="s">
        <v>1449</v>
      </c>
      <c r="I297" s="5" t="s">
        <v>473</v>
      </c>
    </row>
    <row r="298" spans="1:9">
      <c r="A298" s="5" t="s">
        <v>1481</v>
      </c>
      <c r="B298" s="5" t="s">
        <v>1482</v>
      </c>
      <c r="C298" s="5" t="s">
        <v>1019</v>
      </c>
      <c r="D298" s="5" t="s">
        <v>1491</v>
      </c>
      <c r="E298" s="5" t="s">
        <v>1449</v>
      </c>
      <c r="F298" s="5" t="s">
        <v>1430</v>
      </c>
      <c r="G298" s="5" t="str">
        <f t="shared" si="4"/>
        <v>断熱土間引戸（一枚ガラス）引戸（E）</v>
      </c>
      <c r="H298" s="5" t="s">
        <v>1449</v>
      </c>
      <c r="I298" s="5" t="s">
        <v>473</v>
      </c>
    </row>
  </sheetData>
  <autoFilter ref="A1:E298" xr:uid="{E79824D0-CB3B-44AE-AA5F-366013E20306}"/>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6554F-74C7-40B3-90A9-A88B71714872}">
  <sheetPr codeName="Sheet1">
    <pageSetUpPr fitToPage="1"/>
  </sheetPr>
  <dimension ref="A1:AF41"/>
  <sheetViews>
    <sheetView showGridLines="0" topLeftCell="G1" zoomScale="70" zoomScaleNormal="70" workbookViewId="0">
      <pane xSplit="3" ySplit="11" topLeftCell="J12" activePane="bottomRight" state="frozen"/>
      <selection pane="bottomRight" activeCell="H2" sqref="H2"/>
      <selection pane="bottomLeft" activeCell="G7" sqref="G7"/>
      <selection pane="topRight" activeCell="J1" sqref="J1"/>
    </sheetView>
  </sheetViews>
  <sheetFormatPr defaultColWidth="8.625" defaultRowHeight="18" customHeight="1"/>
  <cols>
    <col min="1" max="6" width="8.625" style="74" hidden="1" customWidth="1"/>
    <col min="7" max="7" width="4.625" style="74" customWidth="1"/>
    <col min="8" max="8" width="17.125" style="96" customWidth="1"/>
    <col min="9" max="9" width="45.5" style="74" customWidth="1"/>
    <col min="10" max="10" width="17.125" style="96" customWidth="1"/>
    <col min="11" max="11" width="35.375" style="74" customWidth="1"/>
    <col min="12" max="14" width="16.625" style="96" customWidth="1"/>
    <col min="15" max="15" width="18.375" style="96" customWidth="1"/>
    <col min="16" max="16" width="17.125" style="96" customWidth="1"/>
    <col min="17" max="17" width="18.375" style="97" hidden="1" customWidth="1"/>
    <col min="18" max="18" width="18.375" style="96" customWidth="1"/>
    <col min="19" max="19" width="18.375" style="96" hidden="1" customWidth="1"/>
    <col min="20" max="20" width="18.375" style="98" customWidth="1"/>
    <col min="21" max="21" width="18.375" style="98" hidden="1" customWidth="1"/>
    <col min="22" max="22" width="18.375" style="96" customWidth="1"/>
    <col min="23" max="24" width="18.375" style="96" hidden="1" customWidth="1"/>
    <col min="25" max="25" width="18.375" style="98" customWidth="1"/>
    <col min="26" max="26" width="18.375" style="98" hidden="1" customWidth="1"/>
    <col min="27" max="27" width="18.375" style="96" customWidth="1"/>
    <col min="28" max="28" width="18.375" style="96" hidden="1" customWidth="1"/>
    <col min="29" max="29" width="18.375" style="98" customWidth="1"/>
    <col min="30" max="30" width="18.375" style="99" hidden="1" customWidth="1"/>
    <col min="31" max="31" width="18.375" style="55" customWidth="1"/>
    <col min="32" max="32" width="18.375" style="55" hidden="1" customWidth="1"/>
    <col min="33" max="16384" width="8.625" style="74"/>
  </cols>
  <sheetData>
    <row r="1" spans="1:32" s="54" customFormat="1" ht="18" customHeight="1">
      <c r="H1" s="55"/>
      <c r="J1" s="55"/>
      <c r="L1" s="55"/>
      <c r="M1" s="55"/>
      <c r="N1" s="55"/>
      <c r="O1" s="55"/>
      <c r="P1" s="55"/>
      <c r="Q1" s="55"/>
      <c r="R1" s="56"/>
      <c r="S1" s="56"/>
      <c r="T1" s="55"/>
      <c r="U1" s="55"/>
      <c r="V1" s="55"/>
      <c r="W1" s="56"/>
      <c r="X1" s="56"/>
      <c r="Y1" s="55"/>
      <c r="Z1" s="55"/>
      <c r="AA1" s="56"/>
      <c r="AB1" s="56"/>
      <c r="AC1" s="55"/>
      <c r="AE1" s="55"/>
      <c r="AF1" s="55"/>
    </row>
    <row r="2" spans="1:32" s="54" customFormat="1" ht="24">
      <c r="H2" s="57" t="s">
        <v>1492</v>
      </c>
      <c r="J2" s="55"/>
      <c r="M2" s="58" t="s">
        <v>1493</v>
      </c>
      <c r="N2" s="59" t="s">
        <v>1494</v>
      </c>
      <c r="O2" s="58" t="s">
        <v>1495</v>
      </c>
      <c r="P2" s="60" t="s">
        <v>1496</v>
      </c>
      <c r="Q2" s="55"/>
      <c r="R2" s="56"/>
      <c r="S2" s="56"/>
      <c r="T2" s="55"/>
      <c r="U2" s="55"/>
      <c r="V2" s="55"/>
      <c r="W2" s="56"/>
      <c r="X2" s="56"/>
      <c r="Y2" s="55"/>
      <c r="Z2" s="55"/>
      <c r="AA2" s="56"/>
      <c r="AB2" s="56"/>
      <c r="AC2" s="55"/>
      <c r="AE2" s="61"/>
      <c r="AF2" s="55"/>
    </row>
    <row r="3" spans="1:32" s="54" customFormat="1" ht="18" customHeight="1">
      <c r="H3" s="57"/>
      <c r="J3" s="55"/>
      <c r="L3" s="55"/>
      <c r="M3" s="55"/>
      <c r="N3" s="55"/>
      <c r="O3" s="55"/>
      <c r="P3" s="55"/>
      <c r="Q3" s="55"/>
      <c r="R3" s="56"/>
      <c r="S3" s="56"/>
      <c r="T3" s="55"/>
      <c r="U3" s="55"/>
      <c r="V3" s="55"/>
      <c r="W3" s="56"/>
      <c r="X3" s="56"/>
      <c r="Y3" s="55"/>
      <c r="Z3" s="55"/>
      <c r="AA3" s="56"/>
      <c r="AB3" s="56"/>
      <c r="AC3" s="55"/>
      <c r="AE3" s="62"/>
      <c r="AF3" s="55"/>
    </row>
    <row r="4" spans="1:32" s="54" customFormat="1" ht="18" hidden="1" customHeight="1">
      <c r="H4" s="57"/>
      <c r="J4" s="55"/>
      <c r="L4" s="55"/>
      <c r="M4" s="55"/>
      <c r="N4" s="55"/>
      <c r="O4" s="55"/>
      <c r="P4" s="55"/>
      <c r="Q4" s="55"/>
      <c r="R4" s="56"/>
      <c r="S4" s="56"/>
      <c r="T4" s="55"/>
      <c r="U4" s="55"/>
      <c r="V4" s="55"/>
      <c r="W4" s="56"/>
      <c r="X4" s="56"/>
      <c r="Y4" s="55"/>
      <c r="Z4" s="55"/>
      <c r="AA4" s="56"/>
      <c r="AB4" s="56"/>
      <c r="AC4" s="55"/>
      <c r="AE4" s="63"/>
      <c r="AF4" s="55"/>
    </row>
    <row r="5" spans="1:32" s="54" customFormat="1" ht="18" hidden="1" customHeight="1">
      <c r="H5" s="57"/>
      <c r="J5" s="55"/>
      <c r="L5" s="55"/>
      <c r="M5" s="55"/>
      <c r="N5" s="55"/>
      <c r="O5" s="55"/>
      <c r="P5" s="55"/>
      <c r="Q5" s="55"/>
      <c r="R5" s="56"/>
      <c r="S5" s="56"/>
      <c r="T5" s="55"/>
      <c r="U5" s="55"/>
      <c r="V5" s="55"/>
      <c r="W5" s="56"/>
      <c r="X5" s="56"/>
      <c r="Y5" s="55"/>
      <c r="Z5" s="55"/>
      <c r="AA5" s="56"/>
      <c r="AB5" s="56"/>
      <c r="AC5" s="55"/>
      <c r="AE5" s="63"/>
      <c r="AF5" s="55"/>
    </row>
    <row r="6" spans="1:32" s="54" customFormat="1" ht="18" hidden="1" customHeight="1">
      <c r="H6" s="57"/>
      <c r="J6" s="55"/>
      <c r="L6" s="55"/>
      <c r="M6" s="55"/>
      <c r="N6" s="55"/>
      <c r="O6" s="55"/>
      <c r="P6" s="55"/>
      <c r="Q6" s="55"/>
      <c r="R6" s="56"/>
      <c r="S6" s="56"/>
      <c r="T6" s="55"/>
      <c r="U6" s="55"/>
      <c r="V6" s="55"/>
      <c r="W6" s="56"/>
      <c r="X6" s="56"/>
      <c r="Y6" s="55"/>
      <c r="Z6" s="55"/>
      <c r="AA6" s="56"/>
      <c r="AB6" s="56"/>
      <c r="AC6" s="55"/>
      <c r="AE6" s="63"/>
      <c r="AF6" s="55"/>
    </row>
    <row r="7" spans="1:32" s="54" customFormat="1" ht="18" customHeight="1">
      <c r="H7" s="64" t="s">
        <v>1497</v>
      </c>
      <c r="I7" s="65"/>
      <c r="J7" s="66" t="s">
        <v>1498</v>
      </c>
      <c r="K7" s="66" t="s">
        <v>1499</v>
      </c>
      <c r="L7" s="67"/>
      <c r="M7" s="55"/>
      <c r="N7" s="55"/>
      <c r="O7" s="55"/>
      <c r="P7" s="65"/>
      <c r="Q7" s="55"/>
      <c r="R7" s="56"/>
      <c r="S7" s="56"/>
      <c r="T7" s="55"/>
      <c r="U7" s="55"/>
      <c r="V7" s="55"/>
      <c r="W7" s="56"/>
      <c r="X7" s="56"/>
      <c r="Y7" s="55"/>
      <c r="Z7" s="55"/>
      <c r="AA7" s="56"/>
      <c r="AB7" s="56"/>
      <c r="AC7" s="58" t="s">
        <v>1500</v>
      </c>
      <c r="AE7" s="62"/>
      <c r="AF7" s="55"/>
    </row>
    <row r="8" spans="1:32" s="68" customFormat="1" ht="18" customHeight="1">
      <c r="H8" s="146" t="s">
        <v>495</v>
      </c>
      <c r="I8" s="146" t="s">
        <v>1501</v>
      </c>
      <c r="J8" s="146" t="s">
        <v>440</v>
      </c>
      <c r="K8" s="146" t="s">
        <v>1502</v>
      </c>
      <c r="L8" s="165" t="s">
        <v>1503</v>
      </c>
      <c r="M8" s="166"/>
      <c r="N8" s="146" t="s">
        <v>1504</v>
      </c>
      <c r="O8" s="146" t="s">
        <v>438</v>
      </c>
      <c r="P8" s="146" t="s">
        <v>1505</v>
      </c>
      <c r="Q8" s="147" t="s">
        <v>1506</v>
      </c>
      <c r="R8" s="150" t="s">
        <v>1507</v>
      </c>
      <c r="S8" s="151"/>
      <c r="T8" s="151"/>
      <c r="U8" s="152"/>
      <c r="V8" s="156" t="s">
        <v>1508</v>
      </c>
      <c r="W8" s="157"/>
      <c r="X8" s="157"/>
      <c r="Y8" s="157"/>
      <c r="Z8" s="157"/>
      <c r="AA8" s="157"/>
      <c r="AB8" s="157"/>
      <c r="AC8" s="157"/>
      <c r="AD8" s="158"/>
      <c r="AE8" s="159" t="s">
        <v>1509</v>
      </c>
      <c r="AF8" s="160"/>
    </row>
    <row r="9" spans="1:32" s="68" customFormat="1" ht="18" customHeight="1">
      <c r="H9" s="146"/>
      <c r="I9" s="146"/>
      <c r="J9" s="146"/>
      <c r="K9" s="146"/>
      <c r="L9" s="167"/>
      <c r="M9" s="168"/>
      <c r="N9" s="146"/>
      <c r="O9" s="146"/>
      <c r="P9" s="146"/>
      <c r="Q9" s="148"/>
      <c r="R9" s="153"/>
      <c r="S9" s="154"/>
      <c r="T9" s="154"/>
      <c r="U9" s="155"/>
      <c r="V9" s="156" t="s">
        <v>1510</v>
      </c>
      <c r="W9" s="157"/>
      <c r="X9" s="157"/>
      <c r="Y9" s="157"/>
      <c r="Z9" s="158"/>
      <c r="AA9" s="156" t="s">
        <v>1511</v>
      </c>
      <c r="AB9" s="157"/>
      <c r="AC9" s="157"/>
      <c r="AD9" s="158"/>
      <c r="AE9" s="161"/>
      <c r="AF9" s="162"/>
    </row>
    <row r="10" spans="1:32" s="68" customFormat="1" ht="18" customHeight="1">
      <c r="H10" s="146"/>
      <c r="I10" s="146"/>
      <c r="J10" s="146"/>
      <c r="K10" s="146"/>
      <c r="L10" s="69" t="s">
        <v>1512</v>
      </c>
      <c r="M10" s="69" t="s">
        <v>1513</v>
      </c>
      <c r="N10" s="146"/>
      <c r="O10" s="146"/>
      <c r="P10" s="146"/>
      <c r="Q10" s="149"/>
      <c r="R10" s="70" t="s">
        <v>1514</v>
      </c>
      <c r="S10" s="70" t="s">
        <v>1515</v>
      </c>
      <c r="T10" s="71" t="s">
        <v>1516</v>
      </c>
      <c r="U10" s="71" t="s">
        <v>1517</v>
      </c>
      <c r="V10" s="72" t="s">
        <v>1514</v>
      </c>
      <c r="W10" s="72" t="s">
        <v>1518</v>
      </c>
      <c r="X10" s="72" t="s">
        <v>1515</v>
      </c>
      <c r="Y10" s="73" t="s">
        <v>1516</v>
      </c>
      <c r="Z10" s="73" t="s">
        <v>1517</v>
      </c>
      <c r="AA10" s="72" t="s">
        <v>1519</v>
      </c>
      <c r="AB10" s="72" t="s">
        <v>1515</v>
      </c>
      <c r="AC10" s="73" t="s">
        <v>1516</v>
      </c>
      <c r="AD10" s="73" t="s">
        <v>1517</v>
      </c>
      <c r="AE10" s="163"/>
      <c r="AF10" s="164"/>
    </row>
    <row r="11" spans="1:32" ht="18" customHeight="1" thickBot="1">
      <c r="H11" s="75" t="s">
        <v>1520</v>
      </c>
      <c r="I11" s="75" t="s">
        <v>1520</v>
      </c>
      <c r="J11" s="75" t="s">
        <v>1520</v>
      </c>
      <c r="K11" s="75" t="s">
        <v>1520</v>
      </c>
      <c r="L11" s="75" t="s">
        <v>1521</v>
      </c>
      <c r="M11" s="75" t="s">
        <v>1521</v>
      </c>
      <c r="N11" s="75" t="s">
        <v>1522</v>
      </c>
      <c r="O11" s="75" t="s">
        <v>1522</v>
      </c>
      <c r="P11" s="75" t="s">
        <v>1522</v>
      </c>
      <c r="Q11" s="76" t="s">
        <v>1521</v>
      </c>
      <c r="R11" s="77" t="s">
        <v>1522</v>
      </c>
      <c r="S11" s="77" t="s">
        <v>1522</v>
      </c>
      <c r="T11" s="77" t="s">
        <v>1522</v>
      </c>
      <c r="U11" s="77" t="s">
        <v>1522</v>
      </c>
      <c r="V11" s="78" t="s">
        <v>1522</v>
      </c>
      <c r="W11" s="78" t="s">
        <v>1522</v>
      </c>
      <c r="X11" s="78" t="s">
        <v>1522</v>
      </c>
      <c r="Y11" s="78" t="s">
        <v>1522</v>
      </c>
      <c r="Z11" s="78" t="s">
        <v>1522</v>
      </c>
      <c r="AA11" s="78" t="s">
        <v>1522</v>
      </c>
      <c r="AB11" s="78" t="s">
        <v>1522</v>
      </c>
      <c r="AC11" s="78" t="s">
        <v>1522</v>
      </c>
      <c r="AD11" s="78" t="s">
        <v>1522</v>
      </c>
      <c r="AE11" s="79" t="s">
        <v>1522</v>
      </c>
      <c r="AF11" s="79" t="s">
        <v>1522</v>
      </c>
    </row>
    <row r="12" spans="1:32" ht="18" customHeight="1" thickTop="1">
      <c r="A12" s="74" t="str">
        <f>IF(H12&lt;&gt;"",SUBSTITUTE(SUBSTITUTE(SUBSTITUTE(SUBSTITUTE(SUBSTITUTE(SUBSTITUTE(SUBSTITUTE(SUBSTITUTE(SUBSTITUTE(SUBSTITUTE(SUBSTITUTE(SUBSTITUTE(SUBSTITUTE(SUBSTITUTE(SUBSTITUTE(SUBSTITUTE(SUBSTITUTE(SUBSTITUTE(SUBSTITUTE(SUBSTITUTE(SUBSTITUTE(SUBSTITUTE(H12,"(","_"),")","_"),"（","_"),"）","_"),"-","_"),"―","_"),"－","_"),"・","_"),"／","_"),"/","_")," ","_"),"　","_"),"+","_"),"＋","_"),"A4","A4サッシ"),"Ａ４","A4サッシ"),"Ａ4","A4サッシ"),"A４","A4サッシ"),"~","_"),"～","_"),",","_"),"、","_"),"")</f>
        <v/>
      </c>
      <c r="B12" s="74" t="str">
        <f>IF(I12&lt;&gt;"",SUBSTITUTE(SUBSTITUTE(SUBSTITUTE(SUBSTITUTE(SUBSTITUTE(SUBSTITUTE(SUBSTITUTE(SUBSTITUTE(SUBSTITUTE(SUBSTITUTE(SUBSTITUTE(SUBSTITUTE(SUBSTITUTE(SUBSTITUTE(SUBSTITUTE(SUBSTITUTE(SUBSTITUTE(SUBSTITUTE(SUBSTITUTE(SUBSTITUTE(SUBSTITUTE(SUBSTITUTE(H12&amp;I12,"(","_"),")","_"),"（","_"),"）","_"),"-","_"),"―","_"),"－","_"),"・","_"),"／","_"),"/","_")," ","_"),"　","_"),"+","_"),"＋","_"),"A4","A4サッシ"),"Ａ４","A4サッシ"),"Ａ4","A4サッシ"),"A４","A4サッシ"),"~","_"),"～","_"),",","_"),"、","_"),"")</f>
        <v/>
      </c>
      <c r="C12" s="74" t="str">
        <f>IF(J12&lt;&gt;"",SUBSTITUTE(SUBSTITUTE(SUBSTITUTE(SUBSTITUTE(SUBSTITUTE(SUBSTITUTE(SUBSTITUTE(SUBSTITUTE(SUBSTITUTE(SUBSTITUTE(SUBSTITUTE(SUBSTITUTE(SUBSTITUTE(SUBSTITUTE(SUBSTITUTE(SUBSTITUTE(SUBSTITUTE(SUBSTITUTE(SUBSTITUTE(SUBSTITUTE(SUBSTITUTE(SUBSTITUTE(H12&amp;I12&amp;J12,"(","_"),")","_"),"（","_"),"）","_"),"-","_"),"―","_"),"－","_"),"・","_"),"／","_"),"/","_")," ","_"),"　","_"),"+","_"),"＋","_"),"A4","A4サッシ"),"Ａ４","A4サッシ"),"Ａ4","A4サッシ"),"A４","A4サッシ"),"~","_"),"～","_"),",","_"),"、","_"),"")</f>
        <v/>
      </c>
      <c r="D12" s="74" t="str">
        <f t="shared" ref="D12:D41" si="0">IF(P12&lt;&gt;"",SUBSTITUTE(SUBSTITUTE(SUBSTITUTE(SUBSTITUTE(SUBSTITUTE(SUBSTITUTE(SUBSTITUTE(SUBSTITUTE(SUBSTITUTE(SUBSTITUTE(SUBSTITUTE(SUBSTITUTE(SUBSTITUTE(SUBSTITUTE(SUBSTITUTE(SUBSTITUTE(SUBSTITUTE(SUBSTITUTE(SUBSTITUTE(SUBSTITUTE(SUBSTITUTE(SUBSTITUTE(H12&amp;I12&amp;J12&amp;P12,"(","_"),")","_"),"（","_"),"）","_"),"-","_"),"―","_"),"－","_"),"・","_"),"／","_"),"/","_")," ","_"),"　","_"),"+","_"),"＋","_"),"A4","A4サッシ"),"Ａ４","A4サッシ"),"Ａ4","A4サッシ"),"A４","A4サッシ"),"~","_"),"～","_"),",","_"),"、","_"),"")</f>
        <v/>
      </c>
      <c r="E12" s="74">
        <f>IFERROR(VLOOKUP(I12&amp;J12,LIXIL対象製品リスト!T:W,3,FALSE),0)</f>
        <v>0</v>
      </c>
      <c r="F12" s="74">
        <f>IFERROR(VLOOKUP(I12&amp;J12,LIXIL対象製品リスト!T:W,4,FALSE),0)</f>
        <v>0</v>
      </c>
      <c r="H12" s="80"/>
      <c r="I12" s="81"/>
      <c r="J12" s="80"/>
      <c r="K12" s="81"/>
      <c r="L12" s="80"/>
      <c r="M12" s="80"/>
      <c r="N12" s="82" t="str">
        <f>IF(OR(L12="",M12=""),"",IF((L12+E12)*(M12+F12)/10^6&gt;=サイズ!$D$13,"大（L）",IF((L12+E12)*(M12+F12)/10^6&gt;=サイズ!$D$12,"中（M）",IF((L12+E12)*(M12+F12)/10^6&gt;=サイズ!$D$11,"小（S）",IF((L12+E12)*(M12+F12)/10^6&gt;=サイズ!$D$10,"極小（X）","対象外")))))</f>
        <v/>
      </c>
      <c r="O12" s="82" t="str">
        <f>IFERROR(IF(OR(H12="",I12="",J12="",K12="",L12="",M12=""),"",VLOOKUP(SUBSTITUTE(H12&amp;I12&amp;J12&amp;K12&amp;N12,CHAR(10),""),LIXIL対象製品リスト!R:S,2,FALSE)),"対象の型番はありません")</f>
        <v/>
      </c>
      <c r="P12" s="82" t="str">
        <f>IF(O12="","",IF(LEFT(O12,2)="対象","－",IF(LEFT(H12,2)="断熱",MID(O12,10,1),"－")))</f>
        <v/>
      </c>
      <c r="Q12" s="83"/>
      <c r="R12" s="84" t="str">
        <f>IF(P12&lt;&gt;"",IF(P12="P","SS",IF(OR(P12="S",P12="A"),P12,IF(AND(P12="B",IFERROR(VLOOKUP(O12,LIXIL対象製品リスト!J:AA,8,FALSE),"")="○"),IF(OR($P$2="",$P$2="選択してください"),"建て方を選択してください",IF($P$2="共同住宅（4階建以上）",P12,"対象外")),"対象外"))),"")</f>
        <v/>
      </c>
      <c r="S12" s="84" t="str">
        <f t="shared" ref="S12:S41" si="1">"窓リノベ"&amp;"内窓"&amp;R12&amp;N12</f>
        <v>窓リノベ内窓</v>
      </c>
      <c r="T12" s="85" t="str">
        <f>IF(P12&lt;&gt;"",IFERROR(IF($P$2="共同住宅（4階建以上）",VLOOKUP(S12,補助額!A:H,8,FALSE),VLOOKUP(S12,補助額!A:H,7,FALSE)),"－"),"")</f>
        <v/>
      </c>
      <c r="U12" s="86" t="str">
        <f>IF(AND(Q12&lt;&gt;"",T12&lt;&gt;""),T12*Q12,"")</f>
        <v/>
      </c>
      <c r="V12" s="87" t="str">
        <f>IF(P12="","",IF(OR($N$2="選択してください",$N$2=""),"地域を選択してください",IF(OR($P$2="選択してください",$P$2=""),"建て方を選択してください",IFERROR(VLOOKUP(W12,こどもエコグレード!A:E,5,FALSE),"対象外"))))</f>
        <v/>
      </c>
      <c r="W12" s="87" t="str">
        <f t="shared" ref="W12:W41" si="2">P12&amp;IF($P$2="戸建住宅","戸建住宅","共同住宅")&amp;$N$2</f>
        <v>共同住宅選択してください</v>
      </c>
      <c r="X12" s="87" t="str">
        <f t="shared" ref="X12:X41" si="3">"こどもエコ"&amp;"内窓"&amp;V12&amp;N12</f>
        <v>こどもエコ内窓</v>
      </c>
      <c r="Y12" s="88" t="str">
        <f>IF(P12&lt;&gt;"",IFERROR(IF($P$2="共同住宅（4階建以上）",VLOOKUP(X12,補助額!A:H,8,FALSE),VLOOKUP(X12,補助額!A:H,7,FALSE)),"－"),"")</f>
        <v/>
      </c>
      <c r="Z12" s="88" t="str">
        <f>IF(AND(Q12&lt;&gt;"",Y12&lt;&gt;""),Y12*Q12,"")</f>
        <v/>
      </c>
      <c r="AA12" s="87" t="str">
        <f>IF(P12="","",IF(RIGHT(H12,2)="防音","防音",IF(RIGHT(H12,2)="防犯","防犯",IF(RIGHT(H12,2)="防災","防災","－"))))</f>
        <v/>
      </c>
      <c r="AB12" s="87" t="str">
        <f t="shared" ref="AB12:AB41" si="4">"こどもエコ"&amp;"内窓"&amp;AA12&amp;N12</f>
        <v>こどもエコ内窓</v>
      </c>
      <c r="AC12" s="88" t="str">
        <f>IF(P12&lt;&gt;"",IFERROR(IF($P$2="共同住宅（4階建以上）",VLOOKUP(AB12,補助額!A:H,8,FALSE),VLOOKUP(AB12,補助額!A:H,7,FALSE)),"－"),"")</f>
        <v/>
      </c>
      <c r="AD12" s="89" t="str">
        <f>IF(AND(Q12&lt;&gt;"",AC12&lt;&gt;""),AC12*Q12,"")</f>
        <v/>
      </c>
      <c r="AE12" s="90" t="str">
        <f>IF(P12="","",IF(OR($N$2="選択してください",$N$2=""),"地域を選択してください",IF(OR($P$2="選択してください",$P$2=""),"建て方を選択してください",IFERROR(VLOOKUP(AF12,こどもエコグレード!A:F,6,FALSE),"対象外"))))</f>
        <v/>
      </c>
      <c r="AF12" s="90" t="str">
        <f>P12&amp;IF($P$2="戸建住宅","戸建住宅","共同住宅")&amp;$N$2</f>
        <v>共同住宅選択してください</v>
      </c>
    </row>
    <row r="13" spans="1:32" ht="18" customHeight="1">
      <c r="A13" s="74" t="str">
        <f t="shared" ref="A13:A41" si="5">IF(H13&lt;&gt;"",SUBSTITUTE(SUBSTITUTE(SUBSTITUTE(SUBSTITUTE(SUBSTITUTE(SUBSTITUTE(SUBSTITUTE(SUBSTITUTE(SUBSTITUTE(SUBSTITUTE(SUBSTITUTE(SUBSTITUTE(SUBSTITUTE(SUBSTITUTE(SUBSTITUTE(SUBSTITUTE(SUBSTITUTE(SUBSTITUTE(SUBSTITUTE(SUBSTITUTE(SUBSTITUTE(SUBSTITUTE(H13,"(","_"),")","_"),"（","_"),"）","_"),"-","_"),"―","_"),"－","_"),"・","_"),"／","_"),"/","_")," ","_"),"　","_"),"+","_"),"＋","_"),"A4","A4サッシ"),"Ａ４","A4サッシ"),"Ａ4","A4サッシ"),"A４","A4サッシ"),"~","_"),"～","_"),",","_"),"、","_"),"")</f>
        <v/>
      </c>
      <c r="B13" s="74" t="str">
        <f t="shared" ref="B13:B41" si="6">IF(I13&lt;&gt;"",SUBSTITUTE(SUBSTITUTE(SUBSTITUTE(SUBSTITUTE(SUBSTITUTE(SUBSTITUTE(SUBSTITUTE(SUBSTITUTE(SUBSTITUTE(SUBSTITUTE(SUBSTITUTE(SUBSTITUTE(SUBSTITUTE(SUBSTITUTE(SUBSTITUTE(SUBSTITUTE(SUBSTITUTE(SUBSTITUTE(SUBSTITUTE(SUBSTITUTE(SUBSTITUTE(SUBSTITUTE(H13&amp;I13,"(","_"),")","_"),"（","_"),"）","_"),"-","_"),"―","_"),"－","_"),"・","_"),"／","_"),"/","_")," ","_"),"　","_"),"+","_"),"＋","_"),"A4","A4サッシ"),"Ａ４","A4サッシ"),"Ａ4","A4サッシ"),"A４","A4サッシ"),"~","_"),"～","_"),",","_"),"、","_"),"")</f>
        <v/>
      </c>
      <c r="C13" s="74" t="str">
        <f t="shared" ref="C13:C41" si="7">IF(J13&lt;&gt;"",SUBSTITUTE(SUBSTITUTE(SUBSTITUTE(SUBSTITUTE(SUBSTITUTE(SUBSTITUTE(SUBSTITUTE(SUBSTITUTE(SUBSTITUTE(SUBSTITUTE(SUBSTITUTE(SUBSTITUTE(SUBSTITUTE(SUBSTITUTE(SUBSTITUTE(SUBSTITUTE(SUBSTITUTE(SUBSTITUTE(SUBSTITUTE(SUBSTITUTE(SUBSTITUTE(SUBSTITUTE(H13&amp;I13&amp;J13,"(","_"),")","_"),"（","_"),"）","_"),"-","_"),"―","_"),"－","_"),"・","_"),"／","_"),"/","_")," ","_"),"　","_"),"+","_"),"＋","_"),"A4","A4サッシ"),"Ａ４","A4サッシ"),"Ａ4","A4サッシ"),"A４","A4サッシ"),"~","_"),"～","_"),",","_"),"、","_"),"")</f>
        <v/>
      </c>
      <c r="D13" s="74" t="str">
        <f t="shared" si="0"/>
        <v/>
      </c>
      <c r="E13" s="74">
        <f>IFERROR(VLOOKUP(H13&amp;I13,LIXIL対象製品リスト!T:W,3,FALSE),0)</f>
        <v>0</v>
      </c>
      <c r="F13" s="74">
        <f>IFERROR(VLOOKUP(I13&amp;J13,LIXIL対象製品リスト!T:W,4,FALSE),0)</f>
        <v>0</v>
      </c>
      <c r="H13" s="91"/>
      <c r="I13" s="81"/>
      <c r="J13" s="80"/>
      <c r="K13" s="81"/>
      <c r="L13" s="80"/>
      <c r="M13" s="80"/>
      <c r="N13" s="82" t="str">
        <f>IF(OR(L13="",M13=""),"",IF((L13+E13)*(M13+F13)/10^6&gt;=サイズ!$D$13,"大（L）",IF((L13+E13)*(M13+F13)/10^6&gt;=サイズ!$D$12,"中（M）",IF((L13+E13)*(M13+F13)/10^6&gt;=サイズ!$D$11,"小（S）",IF((L13+E13)*(M13+F13)/10^6&gt;=サイズ!$D$10,"極小（X）","対象外")))))</f>
        <v/>
      </c>
      <c r="O13" s="82" t="str">
        <f>IFERROR(IF(OR(H13="",I13="",J13="",K13="",L13="",M13=""),"",VLOOKUP(SUBSTITUTE(H13&amp;I13&amp;J13&amp;K13&amp;N13,CHAR(10),""),LIXIL対象製品リスト!R:S,2,FALSE)),"対象の型番はありません")</f>
        <v/>
      </c>
      <c r="P13" s="82" t="str">
        <f t="shared" ref="P13:P41" si="8">IF(O13="","",IF(LEFT(O13,2)="対象","－",IF(LEFT(H13,2)="断熱",MID(O13,10,1),"－")))</f>
        <v/>
      </c>
      <c r="Q13" s="92"/>
      <c r="R13" s="84" t="str">
        <f>IF(P13&lt;&gt;"",IF(P13="P","SS",IF(OR(P13="S",P13="A"),P13,IF(AND(P13="B",IFERROR(VLOOKUP(O13,LIXIL対象製品リスト!J:AA,8,FALSE),"")="○"),IF(OR($P$2="",$P$2="選択してください"),"建て方を選択してください",IF($P$2="共同住宅（4階建以上）",P13,"対象外")),"対象外"))),"")</f>
        <v/>
      </c>
      <c r="S13" s="84" t="str">
        <f t="shared" si="1"/>
        <v>窓リノベ内窓</v>
      </c>
      <c r="T13" s="85" t="str">
        <f>IF(P13&lt;&gt;"",IFERROR(IF($P$2="共同住宅（4階建以上）",VLOOKUP(S13,補助額!A:H,8,FALSE),VLOOKUP(S13,補助額!A:H,7,FALSE)),"－"),"")</f>
        <v/>
      </c>
      <c r="U13" s="93" t="str">
        <f t="shared" ref="U13:U41" si="9">IF(AND(Q13&lt;&gt;"",T13&lt;&gt;""),T13*Q13,"")</f>
        <v/>
      </c>
      <c r="V13" s="87" t="str">
        <f>IF(P13="","",IF(OR($N$2="選択してください",$N$2=""),"地域を選択してください",IF(OR($P$2="選択してください",$P$2=""),"建て方を選択してください",IFERROR(VLOOKUP(W13,こどもエコグレード!A:E,5,FALSE),"対象外"))))</f>
        <v/>
      </c>
      <c r="W13" s="87" t="str">
        <f t="shared" si="2"/>
        <v>共同住宅選択してください</v>
      </c>
      <c r="X13" s="87" t="str">
        <f t="shared" si="3"/>
        <v>こどもエコ内窓</v>
      </c>
      <c r="Y13" s="88" t="str">
        <f>IF(P13&lt;&gt;"",IFERROR(IF($P$2="共同住宅（4階建以上）",VLOOKUP(X13,補助額!A:H,8,FALSE),VLOOKUP(X13,補助額!A:H,7,FALSE)),"－"),"")</f>
        <v/>
      </c>
      <c r="Z13" s="94" t="str">
        <f t="shared" ref="Z13:Z41" si="10">IF(AND(Q13&lt;&gt;"",Y13&lt;&gt;""),Y13*Q13,"")</f>
        <v/>
      </c>
      <c r="AA13" s="87" t="str">
        <f t="shared" ref="AA13:AA41" si="11">IF(P13="","",IF(RIGHT(H13,2)="防音","防音",IF(RIGHT(H13,2)="防犯","防犯",IF(RIGHT(H13,2)="防災","防災","－"))))</f>
        <v/>
      </c>
      <c r="AB13" s="87" t="str">
        <f t="shared" si="4"/>
        <v>こどもエコ内窓</v>
      </c>
      <c r="AC13" s="88" t="str">
        <f>IF(P13&lt;&gt;"",IFERROR(IF($P$2="共同住宅（4階建以上）",VLOOKUP(AB13,補助額!A:H,8,FALSE),VLOOKUP(AB13,補助額!A:H,7,FALSE)),"－"),"")</f>
        <v/>
      </c>
      <c r="AD13" s="95" t="str">
        <f t="shared" ref="AD13:AD41" si="12">IF(AND(Q13&lt;&gt;"",AC13&lt;&gt;""),AC13*Q13,"")</f>
        <v/>
      </c>
      <c r="AE13" s="90" t="str">
        <f>IF(P13="","",IF(OR($N$2="選択してください",$N$2=""),"地域を選択してください",IF(OR($P$2="選択してください",$P$2=""),"建て方を選択してください",IFERROR(VLOOKUP(AF13,こどもエコグレード!A:F,6,FALSE),"対象外"))))</f>
        <v/>
      </c>
      <c r="AF13" s="90" t="str">
        <f t="shared" ref="AF13:AF41" si="13">P13&amp;IF($P$2="戸建住宅","戸建住宅","共同住宅")&amp;$N$2</f>
        <v>共同住宅選択してください</v>
      </c>
    </row>
    <row r="14" spans="1:32" ht="18" customHeight="1">
      <c r="A14" s="74" t="str">
        <f t="shared" si="5"/>
        <v/>
      </c>
      <c r="B14" s="74" t="str">
        <f t="shared" si="6"/>
        <v/>
      </c>
      <c r="C14" s="74" t="str">
        <f t="shared" si="7"/>
        <v/>
      </c>
      <c r="D14" s="74" t="str">
        <f t="shared" si="0"/>
        <v/>
      </c>
      <c r="E14" s="74">
        <f>IFERROR(VLOOKUP(H14&amp;I14,LIXIL対象製品リスト!T:W,3,FALSE),0)</f>
        <v>0</v>
      </c>
      <c r="F14" s="74">
        <f>IFERROR(VLOOKUP(I14&amp;J14,LIXIL対象製品リスト!T:W,4,FALSE),0)</f>
        <v>0</v>
      </c>
      <c r="H14" s="91"/>
      <c r="I14" s="81"/>
      <c r="J14" s="80"/>
      <c r="K14" s="81"/>
      <c r="L14" s="80"/>
      <c r="M14" s="80"/>
      <c r="N14" s="82" t="str">
        <f>IF(OR(L14="",M14=""),"",IF((L14+E14)*(M14+F14)/10^6&gt;=サイズ!$D$13,"大（L）",IF((L14+E14)*(M14+F14)/10^6&gt;=サイズ!$D$12,"中（M）",IF((L14+E14)*(M14+F14)/10^6&gt;=サイズ!$D$11,"小（S）",IF((L14+E14)*(M14+F14)/10^6&gt;=サイズ!$D$10,"極小（X）","対象外")))))</f>
        <v/>
      </c>
      <c r="O14" s="82" t="str">
        <f>IFERROR(IF(OR(H14="",I14="",J14="",K14="",L14="",M14=""),"",VLOOKUP(SUBSTITUTE(H14&amp;I14&amp;J14&amp;K14&amp;N14,CHAR(10),""),LIXIL対象製品リスト!R:S,2,FALSE)),"対象の型番はありません")</f>
        <v/>
      </c>
      <c r="P14" s="82" t="str">
        <f t="shared" si="8"/>
        <v/>
      </c>
      <c r="Q14" s="92"/>
      <c r="R14" s="84" t="str">
        <f>IF(P14&lt;&gt;"",IF(P14="P","SS",IF(OR(P14="S",P14="A"),P14,IF(AND(P14="B",IFERROR(VLOOKUP(O14,LIXIL対象製品リスト!J:AA,8,FALSE),"")="○"),IF(OR($P$2="",$P$2="選択してください"),"建て方を選択してください",IF($P$2="共同住宅（4階建以上）",P14,"対象外")),"対象外"))),"")</f>
        <v/>
      </c>
      <c r="S14" s="84" t="str">
        <f t="shared" si="1"/>
        <v>窓リノベ内窓</v>
      </c>
      <c r="T14" s="85" t="str">
        <f>IF(P14&lt;&gt;"",IFERROR(IF($P$2="共同住宅（4階建以上）",VLOOKUP(S14,補助額!A:H,8,FALSE),VLOOKUP(S14,補助額!A:H,7,FALSE)),"－"),"")</f>
        <v/>
      </c>
      <c r="U14" s="93" t="str">
        <f t="shared" si="9"/>
        <v/>
      </c>
      <c r="V14" s="87" t="str">
        <f>IF(P14="","",IF(OR($N$2="選択してください",$N$2=""),"地域を選択してください",IF(OR($P$2="選択してください",$P$2=""),"建て方を選択してください",IFERROR(VLOOKUP(W14,こどもエコグレード!A:E,5,FALSE),"対象外"))))</f>
        <v/>
      </c>
      <c r="W14" s="87" t="str">
        <f t="shared" si="2"/>
        <v>共同住宅選択してください</v>
      </c>
      <c r="X14" s="87" t="str">
        <f t="shared" si="3"/>
        <v>こどもエコ内窓</v>
      </c>
      <c r="Y14" s="88" t="str">
        <f>IF(P14&lt;&gt;"",IFERROR(IF($P$2="共同住宅（4階建以上）",VLOOKUP(X14,補助額!A:H,8,FALSE),VLOOKUP(X14,補助額!A:H,7,FALSE)),"－"),"")</f>
        <v/>
      </c>
      <c r="Z14" s="94" t="str">
        <f t="shared" si="10"/>
        <v/>
      </c>
      <c r="AA14" s="87" t="str">
        <f t="shared" si="11"/>
        <v/>
      </c>
      <c r="AB14" s="87" t="str">
        <f t="shared" si="4"/>
        <v>こどもエコ内窓</v>
      </c>
      <c r="AC14" s="88" t="str">
        <f>IF(P14&lt;&gt;"",IFERROR(IF($P$2="共同住宅（4階建以上）",VLOOKUP(AB14,補助額!A:H,8,FALSE),VLOOKUP(AB14,補助額!A:H,7,FALSE)),"－"),"")</f>
        <v/>
      </c>
      <c r="AD14" s="95" t="str">
        <f t="shared" si="12"/>
        <v/>
      </c>
      <c r="AE14" s="90" t="str">
        <f>IF(P14="","",IF(OR($N$2="選択してください",$N$2=""),"地域を選択してください",IF(OR($P$2="選択してください",$P$2=""),"建て方を選択してください",IFERROR(VLOOKUP(AF14,こどもエコグレード!A:F,6,FALSE),"対象外"))))</f>
        <v/>
      </c>
      <c r="AF14" s="90" t="str">
        <f t="shared" si="13"/>
        <v>共同住宅選択してください</v>
      </c>
    </row>
    <row r="15" spans="1:32" ht="18" customHeight="1">
      <c r="A15" s="74" t="str">
        <f t="shared" si="5"/>
        <v/>
      </c>
      <c r="B15" s="74" t="str">
        <f t="shared" si="6"/>
        <v/>
      </c>
      <c r="C15" s="74" t="str">
        <f t="shared" si="7"/>
        <v/>
      </c>
      <c r="D15" s="74" t="str">
        <f t="shared" si="0"/>
        <v/>
      </c>
      <c r="E15" s="74">
        <f>IFERROR(VLOOKUP(H15&amp;I15,LIXIL対象製品リスト!T:W,3,FALSE),0)</f>
        <v>0</v>
      </c>
      <c r="F15" s="74">
        <f>IFERROR(VLOOKUP(I15&amp;J15,LIXIL対象製品リスト!T:W,4,FALSE),0)</f>
        <v>0</v>
      </c>
      <c r="H15" s="91"/>
      <c r="I15" s="81"/>
      <c r="J15" s="80"/>
      <c r="K15" s="81"/>
      <c r="L15" s="80"/>
      <c r="M15" s="80"/>
      <c r="N15" s="82" t="str">
        <f>IF(OR(L15="",M15=""),"",IF((L15+E15)*(M15+F15)/10^6&gt;=サイズ!$D$13,"大（L）",IF((L15+E15)*(M15+F15)/10^6&gt;=サイズ!$D$12,"中（M）",IF((L15+E15)*(M15+F15)/10^6&gt;=サイズ!$D$11,"小（S）",IF((L15+E15)*(M15+F15)/10^6&gt;=サイズ!$D$10,"極小（X）","対象外")))))</f>
        <v/>
      </c>
      <c r="O15" s="82" t="str">
        <f>IFERROR(IF(OR(H15="",I15="",J15="",K15="",L15="",M15=""),"",VLOOKUP(SUBSTITUTE(H15&amp;I15&amp;J15&amp;K15&amp;N15,CHAR(10),""),LIXIL対象製品リスト!R:S,2,FALSE)),"対象の型番はありません")</f>
        <v/>
      </c>
      <c r="P15" s="82" t="str">
        <f t="shared" si="8"/>
        <v/>
      </c>
      <c r="Q15" s="92"/>
      <c r="R15" s="84" t="str">
        <f>IF(P15&lt;&gt;"",IF(P15="P","SS",IF(OR(P15="S",P15="A"),P15,IF(AND(P15="B",IFERROR(VLOOKUP(O15,LIXIL対象製品リスト!J:AA,8,FALSE),"")="○"),IF(OR($P$2="",$P$2="選択してください"),"建て方を選択してください",IF($P$2="共同住宅（4階建以上）",P15,"対象外")),"対象外"))),"")</f>
        <v/>
      </c>
      <c r="S15" s="84" t="str">
        <f t="shared" si="1"/>
        <v>窓リノベ内窓</v>
      </c>
      <c r="T15" s="85" t="str">
        <f>IF(P15&lt;&gt;"",IFERROR(IF($P$2="共同住宅（4階建以上）",VLOOKUP(S15,補助額!A:H,8,FALSE),VLOOKUP(S15,補助額!A:H,7,FALSE)),"－"),"")</f>
        <v/>
      </c>
      <c r="U15" s="93" t="str">
        <f t="shared" si="9"/>
        <v/>
      </c>
      <c r="V15" s="87" t="str">
        <f>IF(P15="","",IF(OR($N$2="選択してください",$N$2=""),"地域を選択してください",IF(OR($P$2="選択してください",$P$2=""),"建て方を選択してください",IFERROR(VLOOKUP(W15,こどもエコグレード!A:E,5,FALSE),"対象外"))))</f>
        <v/>
      </c>
      <c r="W15" s="87" t="str">
        <f t="shared" si="2"/>
        <v>共同住宅選択してください</v>
      </c>
      <c r="X15" s="87" t="str">
        <f t="shared" si="3"/>
        <v>こどもエコ内窓</v>
      </c>
      <c r="Y15" s="88" t="str">
        <f>IF(P15&lt;&gt;"",IFERROR(IF($P$2="共同住宅（4階建以上）",VLOOKUP(X15,補助額!A:H,8,FALSE),VLOOKUP(X15,補助額!A:H,7,FALSE)),"－"),"")</f>
        <v/>
      </c>
      <c r="Z15" s="94" t="str">
        <f t="shared" si="10"/>
        <v/>
      </c>
      <c r="AA15" s="87" t="str">
        <f t="shared" si="11"/>
        <v/>
      </c>
      <c r="AB15" s="87" t="str">
        <f t="shared" si="4"/>
        <v>こどもエコ内窓</v>
      </c>
      <c r="AC15" s="88" t="str">
        <f>IF(P15&lt;&gt;"",IFERROR(IF($P$2="共同住宅（4階建以上）",VLOOKUP(AB15,補助額!A:H,8,FALSE),VLOOKUP(AB15,補助額!A:H,7,FALSE)),"－"),"")</f>
        <v/>
      </c>
      <c r="AD15" s="95" t="str">
        <f t="shared" si="12"/>
        <v/>
      </c>
      <c r="AE15" s="90" t="str">
        <f>IF(P15="","",IF(OR($N$2="選択してください",$N$2=""),"地域を選択してください",IF(OR($P$2="選択してください",$P$2=""),"建て方を選択してください",IFERROR(VLOOKUP(AF15,こどもエコグレード!A:F,6,FALSE),"対象外"))))</f>
        <v/>
      </c>
      <c r="AF15" s="90" t="str">
        <f t="shared" si="13"/>
        <v>共同住宅選択してください</v>
      </c>
    </row>
    <row r="16" spans="1:32" ht="18" customHeight="1">
      <c r="A16" s="74" t="str">
        <f t="shared" si="5"/>
        <v/>
      </c>
      <c r="B16" s="74" t="str">
        <f t="shared" si="6"/>
        <v/>
      </c>
      <c r="C16" s="74" t="str">
        <f t="shared" si="7"/>
        <v/>
      </c>
      <c r="D16" s="74" t="str">
        <f t="shared" si="0"/>
        <v/>
      </c>
      <c r="E16" s="74">
        <f>IFERROR(VLOOKUP(H16&amp;I16,LIXIL対象製品リスト!T:W,3,FALSE),0)</f>
        <v>0</v>
      </c>
      <c r="F16" s="74">
        <f>IFERROR(VLOOKUP(I16&amp;J16,LIXIL対象製品リスト!T:W,4,FALSE),0)</f>
        <v>0</v>
      </c>
      <c r="H16" s="91"/>
      <c r="I16" s="81"/>
      <c r="J16" s="80"/>
      <c r="K16" s="81"/>
      <c r="L16" s="80"/>
      <c r="M16" s="80"/>
      <c r="N16" s="82" t="str">
        <f>IF(OR(L16="",M16=""),"",IF((L16+E16)*(M16+F16)/10^6&gt;=サイズ!$D$13,"大（L）",IF((L16+E16)*(M16+F16)/10^6&gt;=サイズ!$D$12,"中（M）",IF((L16+E16)*(M16+F16)/10^6&gt;=サイズ!$D$11,"小（S）",IF((L16+E16)*(M16+F16)/10^6&gt;=サイズ!$D$10,"極小（X）","対象外")))))</f>
        <v/>
      </c>
      <c r="O16" s="82" t="str">
        <f>IFERROR(IF(OR(H16="",I16="",J16="",K16="",L16="",M16=""),"",VLOOKUP(SUBSTITUTE(H16&amp;I16&amp;J16&amp;K16&amp;N16,CHAR(10),""),LIXIL対象製品リスト!R:S,2,FALSE)),"対象の型番はありません")</f>
        <v/>
      </c>
      <c r="P16" s="82" t="str">
        <f t="shared" si="8"/>
        <v/>
      </c>
      <c r="Q16" s="92"/>
      <c r="R16" s="84" t="str">
        <f>IF(P16&lt;&gt;"",IF(P16="P","SS",IF(OR(P16="S",P16="A"),P16,IF(AND(P16="B",IFERROR(VLOOKUP(O16,LIXIL対象製品リスト!J:AA,8,FALSE),"")="○"),IF(OR($P$2="",$P$2="選択してください"),"建て方を選択してください",IF($P$2="共同住宅（4階建以上）",P16,"対象外")),"対象外"))),"")</f>
        <v/>
      </c>
      <c r="S16" s="84" t="str">
        <f t="shared" si="1"/>
        <v>窓リノベ内窓</v>
      </c>
      <c r="T16" s="85" t="str">
        <f>IF(P16&lt;&gt;"",IFERROR(IF($P$2="共同住宅（4階建以上）",VLOOKUP(S16,補助額!A:H,8,FALSE),VLOOKUP(S16,補助額!A:H,7,FALSE)),"－"),"")</f>
        <v/>
      </c>
      <c r="U16" s="93" t="str">
        <f t="shared" si="9"/>
        <v/>
      </c>
      <c r="V16" s="87" t="str">
        <f>IF(P16="","",IF(OR($N$2="選択してください",$N$2=""),"地域を選択してください",IF(OR($P$2="選択してください",$P$2=""),"建て方を選択してください",IFERROR(VLOOKUP(W16,こどもエコグレード!A:E,5,FALSE),"対象外"))))</f>
        <v/>
      </c>
      <c r="W16" s="87" t="str">
        <f t="shared" si="2"/>
        <v>共同住宅選択してください</v>
      </c>
      <c r="X16" s="87" t="str">
        <f t="shared" si="3"/>
        <v>こどもエコ内窓</v>
      </c>
      <c r="Y16" s="88" t="str">
        <f>IF(P16&lt;&gt;"",IFERROR(IF($P$2="共同住宅（4階建以上）",VLOOKUP(X16,補助額!A:H,8,FALSE),VLOOKUP(X16,補助額!A:H,7,FALSE)),"－"),"")</f>
        <v/>
      </c>
      <c r="Z16" s="94" t="str">
        <f t="shared" si="10"/>
        <v/>
      </c>
      <c r="AA16" s="87" t="str">
        <f t="shared" si="11"/>
        <v/>
      </c>
      <c r="AB16" s="87" t="str">
        <f t="shared" si="4"/>
        <v>こどもエコ内窓</v>
      </c>
      <c r="AC16" s="88" t="str">
        <f>IF(P16&lt;&gt;"",IFERROR(IF($P$2="共同住宅（4階建以上）",VLOOKUP(AB16,補助額!A:H,8,FALSE),VLOOKUP(AB16,補助額!A:H,7,FALSE)),"－"),"")</f>
        <v/>
      </c>
      <c r="AD16" s="95" t="str">
        <f t="shared" si="12"/>
        <v/>
      </c>
      <c r="AE16" s="90" t="str">
        <f>IF(P16="","",IF(OR($N$2="選択してください",$N$2=""),"地域を選択してください",IF(OR($P$2="選択してください",$P$2=""),"建て方を選択してください",IFERROR(VLOOKUP(AF16,こどもエコグレード!A:F,6,FALSE),"対象外"))))</f>
        <v/>
      </c>
      <c r="AF16" s="90" t="str">
        <f t="shared" si="13"/>
        <v>共同住宅選択してください</v>
      </c>
    </row>
    <row r="17" spans="1:32" ht="18" customHeight="1">
      <c r="A17" s="74" t="str">
        <f t="shared" si="5"/>
        <v/>
      </c>
      <c r="B17" s="74" t="str">
        <f t="shared" si="6"/>
        <v/>
      </c>
      <c r="C17" s="74" t="str">
        <f t="shared" si="7"/>
        <v/>
      </c>
      <c r="D17" s="74" t="str">
        <f t="shared" si="0"/>
        <v/>
      </c>
      <c r="E17" s="74">
        <f>IFERROR(VLOOKUP(H17&amp;I17,LIXIL対象製品リスト!T:W,3,FALSE),0)</f>
        <v>0</v>
      </c>
      <c r="F17" s="74">
        <f>IFERROR(VLOOKUP(I17&amp;J17,LIXIL対象製品リスト!T:W,4,FALSE),0)</f>
        <v>0</v>
      </c>
      <c r="H17" s="91"/>
      <c r="I17" s="81"/>
      <c r="J17" s="80"/>
      <c r="K17" s="81"/>
      <c r="L17" s="80"/>
      <c r="M17" s="80"/>
      <c r="N17" s="82" t="str">
        <f>IF(OR(L17="",M17=""),"",IF((L17+E17)*(M17+F17)/10^6&gt;=サイズ!$D$13,"大（L）",IF((L17+E17)*(M17+F17)/10^6&gt;=サイズ!$D$12,"中（M）",IF((L17+E17)*(M17+F17)/10^6&gt;=サイズ!$D$11,"小（S）",IF((L17+E17)*(M17+F17)/10^6&gt;=サイズ!$D$10,"極小（X）","対象外")))))</f>
        <v/>
      </c>
      <c r="O17" s="82" t="str">
        <f>IFERROR(IF(OR(H17="",I17="",J17="",K17="",L17="",M17=""),"",VLOOKUP(SUBSTITUTE(H17&amp;I17&amp;J17&amp;K17&amp;N17,CHAR(10),""),LIXIL対象製品リスト!R:S,2,FALSE)),"対象の型番はありません")</f>
        <v/>
      </c>
      <c r="P17" s="82" t="str">
        <f t="shared" si="8"/>
        <v/>
      </c>
      <c r="Q17" s="92"/>
      <c r="R17" s="84" t="str">
        <f>IF(P17&lt;&gt;"",IF(P17="P","SS",IF(OR(P17="S",P17="A"),P17,IF(AND(P17="B",IFERROR(VLOOKUP(O17,LIXIL対象製品リスト!J:AA,8,FALSE),"")="○"),IF(OR($P$2="",$P$2="選択してください"),"建て方を選択してください",IF($P$2="共同住宅（4階建以上）",P17,"対象外")),"対象外"))),"")</f>
        <v/>
      </c>
      <c r="S17" s="84" t="str">
        <f t="shared" si="1"/>
        <v>窓リノベ内窓</v>
      </c>
      <c r="T17" s="85" t="str">
        <f>IF(P17&lt;&gt;"",IFERROR(IF($P$2="共同住宅（4階建以上）",VLOOKUP(S17,補助額!A:H,8,FALSE),VLOOKUP(S17,補助額!A:H,7,FALSE)),"－"),"")</f>
        <v/>
      </c>
      <c r="U17" s="93" t="str">
        <f t="shared" si="9"/>
        <v/>
      </c>
      <c r="V17" s="87" t="str">
        <f>IF(P17="","",IF(OR($N$2="選択してください",$N$2=""),"地域を選択してください",IF(OR($P$2="選択してください",$P$2=""),"建て方を選択してください",IFERROR(VLOOKUP(W17,こどもエコグレード!A:E,5,FALSE),"対象外"))))</f>
        <v/>
      </c>
      <c r="W17" s="87" t="str">
        <f t="shared" si="2"/>
        <v>共同住宅選択してください</v>
      </c>
      <c r="X17" s="87" t="str">
        <f t="shared" si="3"/>
        <v>こどもエコ内窓</v>
      </c>
      <c r="Y17" s="88" t="str">
        <f>IF(P17&lt;&gt;"",IFERROR(IF($P$2="共同住宅（4階建以上）",VLOOKUP(X17,補助額!A:H,8,FALSE),VLOOKUP(X17,補助額!A:H,7,FALSE)),"－"),"")</f>
        <v/>
      </c>
      <c r="Z17" s="94" t="str">
        <f t="shared" si="10"/>
        <v/>
      </c>
      <c r="AA17" s="87" t="str">
        <f t="shared" si="11"/>
        <v/>
      </c>
      <c r="AB17" s="87" t="str">
        <f t="shared" si="4"/>
        <v>こどもエコ内窓</v>
      </c>
      <c r="AC17" s="88" t="str">
        <f>IF(P17&lt;&gt;"",IFERROR(IF($P$2="共同住宅（4階建以上）",VLOOKUP(AB17,補助額!A:H,8,FALSE),VLOOKUP(AB17,補助額!A:H,7,FALSE)),"－"),"")</f>
        <v/>
      </c>
      <c r="AD17" s="95" t="str">
        <f t="shared" si="12"/>
        <v/>
      </c>
      <c r="AE17" s="90" t="str">
        <f>IF(P17="","",IF(OR($N$2="選択してください",$N$2=""),"地域を選択してください",IF(OR($P$2="選択してください",$P$2=""),"建て方を選択してください",IFERROR(VLOOKUP(AF17,こどもエコグレード!A:F,6,FALSE),"対象外"))))</f>
        <v/>
      </c>
      <c r="AF17" s="90" t="str">
        <f t="shared" si="13"/>
        <v>共同住宅選択してください</v>
      </c>
    </row>
    <row r="18" spans="1:32" ht="18" customHeight="1">
      <c r="A18" s="74" t="str">
        <f t="shared" si="5"/>
        <v/>
      </c>
      <c r="B18" s="74" t="str">
        <f t="shared" si="6"/>
        <v/>
      </c>
      <c r="C18" s="74" t="str">
        <f t="shared" si="7"/>
        <v/>
      </c>
      <c r="D18" s="74" t="str">
        <f t="shared" si="0"/>
        <v/>
      </c>
      <c r="E18" s="74">
        <f>IFERROR(VLOOKUP(H18&amp;I18,LIXIL対象製品リスト!T:W,3,FALSE),0)</f>
        <v>0</v>
      </c>
      <c r="F18" s="74">
        <f>IFERROR(VLOOKUP(I18&amp;J18,LIXIL対象製品リスト!T:W,4,FALSE),0)</f>
        <v>0</v>
      </c>
      <c r="H18" s="91"/>
      <c r="I18" s="81"/>
      <c r="J18" s="80"/>
      <c r="K18" s="81"/>
      <c r="L18" s="80"/>
      <c r="M18" s="80"/>
      <c r="N18" s="82" t="str">
        <f>IF(OR(L18="",M18=""),"",IF((L18+E18)*(M18+F18)/10^6&gt;=サイズ!$D$13,"大（L）",IF((L18+E18)*(M18+F18)/10^6&gt;=サイズ!$D$12,"中（M）",IF((L18+E18)*(M18+F18)/10^6&gt;=サイズ!$D$11,"小（S）",IF((L18+E18)*(M18+F18)/10^6&gt;=サイズ!$D$10,"極小（X）","対象外")))))</f>
        <v/>
      </c>
      <c r="O18" s="82" t="str">
        <f>IFERROR(IF(OR(H18="",I18="",J18="",K18="",L18="",M18=""),"",VLOOKUP(SUBSTITUTE(H18&amp;I18&amp;J18&amp;K18&amp;N18,CHAR(10),""),LIXIL対象製品リスト!R:S,2,FALSE)),"対象の型番はありません")</f>
        <v/>
      </c>
      <c r="P18" s="82" t="str">
        <f t="shared" si="8"/>
        <v/>
      </c>
      <c r="Q18" s="92"/>
      <c r="R18" s="84" t="str">
        <f>IF(P18&lt;&gt;"",IF(P18="P","SS",IF(OR(P18="S",P18="A"),P18,IF(AND(P18="B",IFERROR(VLOOKUP(O18,LIXIL対象製品リスト!J:AA,8,FALSE),"")="○"),IF(OR($P$2="",$P$2="選択してください"),"建て方を選択してください",IF($P$2="共同住宅（4階建以上）",P18,"対象外")),"対象外"))),"")</f>
        <v/>
      </c>
      <c r="S18" s="84" t="str">
        <f t="shared" si="1"/>
        <v>窓リノベ内窓</v>
      </c>
      <c r="T18" s="85" t="str">
        <f>IF(P18&lt;&gt;"",IFERROR(IF($P$2="共同住宅（4階建以上）",VLOOKUP(S18,補助額!A:H,8,FALSE),VLOOKUP(S18,補助額!A:H,7,FALSE)),"－"),"")</f>
        <v/>
      </c>
      <c r="U18" s="93" t="str">
        <f t="shared" si="9"/>
        <v/>
      </c>
      <c r="V18" s="87" t="str">
        <f>IF(P18="","",IF(OR($N$2="選択してください",$N$2=""),"地域を選択してください",IF(OR($P$2="選択してください",$P$2=""),"建て方を選択してください",IFERROR(VLOOKUP(W18,こどもエコグレード!A:E,5,FALSE),"対象外"))))</f>
        <v/>
      </c>
      <c r="W18" s="87" t="str">
        <f t="shared" si="2"/>
        <v>共同住宅選択してください</v>
      </c>
      <c r="X18" s="87" t="str">
        <f t="shared" si="3"/>
        <v>こどもエコ内窓</v>
      </c>
      <c r="Y18" s="88" t="str">
        <f>IF(P18&lt;&gt;"",IFERROR(IF($P$2="共同住宅（4階建以上）",VLOOKUP(X18,補助額!A:H,8,FALSE),VLOOKUP(X18,補助額!A:H,7,FALSE)),"－"),"")</f>
        <v/>
      </c>
      <c r="Z18" s="94" t="str">
        <f t="shared" si="10"/>
        <v/>
      </c>
      <c r="AA18" s="87" t="str">
        <f t="shared" si="11"/>
        <v/>
      </c>
      <c r="AB18" s="87" t="str">
        <f t="shared" si="4"/>
        <v>こどもエコ内窓</v>
      </c>
      <c r="AC18" s="88" t="str">
        <f>IF(P18&lt;&gt;"",IFERROR(IF($P$2="共同住宅（4階建以上）",VLOOKUP(AB18,補助額!A:H,8,FALSE),VLOOKUP(AB18,補助額!A:H,7,FALSE)),"－"),"")</f>
        <v/>
      </c>
      <c r="AD18" s="95" t="str">
        <f t="shared" si="12"/>
        <v/>
      </c>
      <c r="AE18" s="90" t="str">
        <f>IF(P18="","",IF(OR($N$2="選択してください",$N$2=""),"地域を選択してください",IF(OR($P$2="選択してください",$P$2=""),"建て方を選択してください",IFERROR(VLOOKUP(AF18,こどもエコグレード!A:F,6,FALSE),"対象外"))))</f>
        <v/>
      </c>
      <c r="AF18" s="90" t="str">
        <f t="shared" si="13"/>
        <v>共同住宅選択してください</v>
      </c>
    </row>
    <row r="19" spans="1:32" ht="18" customHeight="1">
      <c r="A19" s="74" t="str">
        <f t="shared" si="5"/>
        <v/>
      </c>
      <c r="B19" s="74" t="str">
        <f t="shared" si="6"/>
        <v/>
      </c>
      <c r="C19" s="74" t="str">
        <f t="shared" si="7"/>
        <v/>
      </c>
      <c r="D19" s="74" t="str">
        <f t="shared" si="0"/>
        <v/>
      </c>
      <c r="E19" s="74">
        <f>IFERROR(VLOOKUP(H19&amp;I19,LIXIL対象製品リスト!T:W,3,FALSE),0)</f>
        <v>0</v>
      </c>
      <c r="F19" s="74">
        <f>IFERROR(VLOOKUP(I19&amp;J19,LIXIL対象製品リスト!T:W,4,FALSE),0)</f>
        <v>0</v>
      </c>
      <c r="H19" s="91"/>
      <c r="I19" s="81"/>
      <c r="J19" s="80"/>
      <c r="K19" s="81"/>
      <c r="L19" s="80"/>
      <c r="M19" s="80"/>
      <c r="N19" s="82" t="str">
        <f>IF(OR(L19="",M19=""),"",IF((L19+E19)*(M19+F19)/10^6&gt;=サイズ!$D$13,"大（L）",IF((L19+E19)*(M19+F19)/10^6&gt;=サイズ!$D$12,"中（M）",IF((L19+E19)*(M19+F19)/10^6&gt;=サイズ!$D$11,"小（S）",IF((L19+E19)*(M19+F19)/10^6&gt;=サイズ!$D$10,"極小（X）","対象外")))))</f>
        <v/>
      </c>
      <c r="O19" s="82" t="str">
        <f>IFERROR(IF(OR(H19="",I19="",J19="",K19="",L19="",M19=""),"",VLOOKUP(SUBSTITUTE(H19&amp;I19&amp;J19&amp;K19&amp;N19,CHAR(10),""),LIXIL対象製品リスト!R:S,2,FALSE)),"対象の型番はありません")</f>
        <v/>
      </c>
      <c r="P19" s="82" t="str">
        <f t="shared" si="8"/>
        <v/>
      </c>
      <c r="Q19" s="92"/>
      <c r="R19" s="84" t="str">
        <f>IF(P19&lt;&gt;"",IF(P19="P","SS",IF(OR(P19="S",P19="A"),P19,IF(AND(P19="B",IFERROR(VLOOKUP(O19,LIXIL対象製品リスト!J:AA,8,FALSE),"")="○"),IF(OR($P$2="",$P$2="選択してください"),"建て方を選択してください",IF($P$2="共同住宅（4階建以上）",P19,"対象外")),"対象外"))),"")</f>
        <v/>
      </c>
      <c r="S19" s="84" t="str">
        <f t="shared" si="1"/>
        <v>窓リノベ内窓</v>
      </c>
      <c r="T19" s="85" t="str">
        <f>IF(P19&lt;&gt;"",IFERROR(IF($P$2="共同住宅（4階建以上）",VLOOKUP(S19,補助額!A:H,8,FALSE),VLOOKUP(S19,補助額!A:H,7,FALSE)),"－"),"")</f>
        <v/>
      </c>
      <c r="U19" s="93" t="str">
        <f t="shared" si="9"/>
        <v/>
      </c>
      <c r="V19" s="87" t="str">
        <f>IF(P19="","",IF(OR($N$2="選択してください",$N$2=""),"地域を選択してください",IF(OR($P$2="選択してください",$P$2=""),"建て方を選択してください",IFERROR(VLOOKUP(W19,こどもエコグレード!A:E,5,FALSE),"対象外"))))</f>
        <v/>
      </c>
      <c r="W19" s="87" t="str">
        <f t="shared" si="2"/>
        <v>共同住宅選択してください</v>
      </c>
      <c r="X19" s="87" t="str">
        <f t="shared" si="3"/>
        <v>こどもエコ内窓</v>
      </c>
      <c r="Y19" s="88" t="str">
        <f>IF(P19&lt;&gt;"",IFERROR(IF($P$2="共同住宅（4階建以上）",VLOOKUP(X19,補助額!A:H,8,FALSE),VLOOKUP(X19,補助額!A:H,7,FALSE)),"－"),"")</f>
        <v/>
      </c>
      <c r="Z19" s="94" t="str">
        <f t="shared" si="10"/>
        <v/>
      </c>
      <c r="AA19" s="87" t="str">
        <f t="shared" si="11"/>
        <v/>
      </c>
      <c r="AB19" s="87" t="str">
        <f t="shared" si="4"/>
        <v>こどもエコ内窓</v>
      </c>
      <c r="AC19" s="88" t="str">
        <f>IF(P19&lt;&gt;"",IFERROR(IF($P$2="共同住宅（4階建以上）",VLOOKUP(AB19,補助額!A:H,8,FALSE),VLOOKUP(AB19,補助額!A:H,7,FALSE)),"－"),"")</f>
        <v/>
      </c>
      <c r="AD19" s="95" t="str">
        <f t="shared" si="12"/>
        <v/>
      </c>
      <c r="AE19" s="90" t="str">
        <f>IF(P19="","",IF(OR($N$2="選択してください",$N$2=""),"地域を選択してください",IF(OR($P$2="選択してください",$P$2=""),"建て方を選択してください",IFERROR(VLOOKUP(AF19,こどもエコグレード!A:F,6,FALSE),"対象外"))))</f>
        <v/>
      </c>
      <c r="AF19" s="90" t="str">
        <f t="shared" si="13"/>
        <v>共同住宅選択してください</v>
      </c>
    </row>
    <row r="20" spans="1:32" ht="18" customHeight="1">
      <c r="A20" s="74" t="str">
        <f t="shared" si="5"/>
        <v/>
      </c>
      <c r="B20" s="74" t="str">
        <f t="shared" si="6"/>
        <v/>
      </c>
      <c r="C20" s="74" t="str">
        <f t="shared" si="7"/>
        <v/>
      </c>
      <c r="D20" s="74" t="str">
        <f t="shared" si="0"/>
        <v/>
      </c>
      <c r="E20" s="74">
        <f>IFERROR(VLOOKUP(H20&amp;I20,LIXIL対象製品リスト!T:W,3,FALSE),0)</f>
        <v>0</v>
      </c>
      <c r="F20" s="74">
        <f>IFERROR(VLOOKUP(I20&amp;J20,LIXIL対象製品リスト!T:W,4,FALSE),0)</f>
        <v>0</v>
      </c>
      <c r="H20" s="91"/>
      <c r="I20" s="81"/>
      <c r="J20" s="80"/>
      <c r="K20" s="81"/>
      <c r="L20" s="80"/>
      <c r="M20" s="80"/>
      <c r="N20" s="82" t="str">
        <f>IF(OR(L20="",M20=""),"",IF((L20+E20)*(M20+F20)/10^6&gt;=サイズ!$D$13,"大（L）",IF((L20+E20)*(M20+F20)/10^6&gt;=サイズ!$D$12,"中（M）",IF((L20+E20)*(M20+F20)/10^6&gt;=サイズ!$D$11,"小（S）",IF((L20+E20)*(M20+F20)/10^6&gt;=サイズ!$D$10,"極小（X）","対象外")))))</f>
        <v/>
      </c>
      <c r="O20" s="82" t="str">
        <f>IFERROR(IF(OR(H20="",I20="",J20="",K20="",L20="",M20=""),"",VLOOKUP(SUBSTITUTE(H20&amp;I20&amp;J20&amp;K20&amp;N20,CHAR(10),""),LIXIL対象製品リスト!R:S,2,FALSE)),"対象の型番はありません")</f>
        <v/>
      </c>
      <c r="P20" s="82" t="str">
        <f t="shared" si="8"/>
        <v/>
      </c>
      <c r="Q20" s="92"/>
      <c r="R20" s="84" t="str">
        <f>IF(P20&lt;&gt;"",IF(P20="P","SS",IF(OR(P20="S",P20="A"),P20,IF(AND(P20="B",IFERROR(VLOOKUP(O20,LIXIL対象製品リスト!J:AA,8,FALSE),"")="○"),IF(OR($P$2="",$P$2="選択してください"),"建て方を選択してください",IF($P$2="共同住宅（4階建以上）",P20,"対象外")),"対象外"))),"")</f>
        <v/>
      </c>
      <c r="S20" s="84" t="str">
        <f t="shared" si="1"/>
        <v>窓リノベ内窓</v>
      </c>
      <c r="T20" s="85" t="str">
        <f>IF(P20&lt;&gt;"",IFERROR(IF($P$2="共同住宅（4階建以上）",VLOOKUP(S20,補助額!A:H,8,FALSE),VLOOKUP(S20,補助額!A:H,7,FALSE)),"－"),"")</f>
        <v/>
      </c>
      <c r="U20" s="93" t="str">
        <f t="shared" si="9"/>
        <v/>
      </c>
      <c r="V20" s="87" t="str">
        <f>IF(P20="","",IF(OR($N$2="選択してください",$N$2=""),"地域を選択してください",IF(OR($P$2="選択してください",$P$2=""),"建て方を選択してください",IFERROR(VLOOKUP(W20,こどもエコグレード!A:E,5,FALSE),"対象外"))))</f>
        <v/>
      </c>
      <c r="W20" s="87" t="str">
        <f t="shared" si="2"/>
        <v>共同住宅選択してください</v>
      </c>
      <c r="X20" s="87" t="str">
        <f t="shared" si="3"/>
        <v>こどもエコ内窓</v>
      </c>
      <c r="Y20" s="88" t="str">
        <f>IF(P20&lt;&gt;"",IFERROR(IF($P$2="共同住宅（4階建以上）",VLOOKUP(X20,補助額!A:H,8,FALSE),VLOOKUP(X20,補助額!A:H,7,FALSE)),"－"),"")</f>
        <v/>
      </c>
      <c r="Z20" s="94" t="str">
        <f t="shared" si="10"/>
        <v/>
      </c>
      <c r="AA20" s="87" t="str">
        <f t="shared" si="11"/>
        <v/>
      </c>
      <c r="AB20" s="87" t="str">
        <f t="shared" si="4"/>
        <v>こどもエコ内窓</v>
      </c>
      <c r="AC20" s="88" t="str">
        <f>IF(P20&lt;&gt;"",IFERROR(IF($P$2="共同住宅（4階建以上）",VLOOKUP(AB20,補助額!A:H,8,FALSE),VLOOKUP(AB20,補助額!A:H,7,FALSE)),"－"),"")</f>
        <v/>
      </c>
      <c r="AD20" s="95" t="str">
        <f t="shared" si="12"/>
        <v/>
      </c>
      <c r="AE20" s="90" t="str">
        <f>IF(P20="","",IF(OR($N$2="選択してください",$N$2=""),"地域を選択してください",IF(OR($P$2="選択してください",$P$2=""),"建て方を選択してください",IFERROR(VLOOKUP(AF20,こどもエコグレード!A:F,6,FALSE),"対象外"))))</f>
        <v/>
      </c>
      <c r="AF20" s="90" t="str">
        <f t="shared" si="13"/>
        <v>共同住宅選択してください</v>
      </c>
    </row>
    <row r="21" spans="1:32" ht="18" customHeight="1">
      <c r="A21" s="74" t="str">
        <f t="shared" si="5"/>
        <v/>
      </c>
      <c r="B21" s="74" t="str">
        <f t="shared" si="6"/>
        <v/>
      </c>
      <c r="C21" s="74" t="str">
        <f t="shared" si="7"/>
        <v/>
      </c>
      <c r="D21" s="74" t="str">
        <f t="shared" si="0"/>
        <v/>
      </c>
      <c r="E21" s="74">
        <f>IFERROR(VLOOKUP(H21&amp;I21,LIXIL対象製品リスト!T:W,3,FALSE),0)</f>
        <v>0</v>
      </c>
      <c r="F21" s="74">
        <f>IFERROR(VLOOKUP(I21&amp;J21,LIXIL対象製品リスト!T:W,4,FALSE),0)</f>
        <v>0</v>
      </c>
      <c r="H21" s="91"/>
      <c r="I21" s="81"/>
      <c r="J21" s="80"/>
      <c r="K21" s="81"/>
      <c r="L21" s="80"/>
      <c r="M21" s="80"/>
      <c r="N21" s="82" t="str">
        <f>IF(OR(L21="",M21=""),"",IF((L21+E21)*(M21+F21)/10^6&gt;=サイズ!$D$13,"大（L）",IF((L21+E21)*(M21+F21)/10^6&gt;=サイズ!$D$12,"中（M）",IF((L21+E21)*(M21+F21)/10^6&gt;=サイズ!$D$11,"小（S）",IF((L21+E21)*(M21+F21)/10^6&gt;=サイズ!$D$10,"極小（X）","対象外")))))</f>
        <v/>
      </c>
      <c r="O21" s="82" t="str">
        <f>IFERROR(IF(OR(H21="",I21="",J21="",K21="",L21="",M21=""),"",VLOOKUP(SUBSTITUTE(H21&amp;I21&amp;J21&amp;K21&amp;N21,CHAR(10),""),LIXIL対象製品リスト!R:S,2,FALSE)),"対象の型番はありません")</f>
        <v/>
      </c>
      <c r="P21" s="82" t="str">
        <f t="shared" si="8"/>
        <v/>
      </c>
      <c r="Q21" s="92"/>
      <c r="R21" s="84" t="str">
        <f>IF(P21&lt;&gt;"",IF(P21="P","SS",IF(OR(P21="S",P21="A"),P21,IF(AND(P21="B",IFERROR(VLOOKUP(O21,LIXIL対象製品リスト!J:AA,8,FALSE),"")="○"),IF(OR($P$2="",$P$2="選択してください"),"建て方を選択してください",IF($P$2="共同住宅（4階建以上）",P21,"対象外")),"対象外"))),"")</f>
        <v/>
      </c>
      <c r="S21" s="84" t="str">
        <f t="shared" si="1"/>
        <v>窓リノベ内窓</v>
      </c>
      <c r="T21" s="85" t="str">
        <f>IF(P21&lt;&gt;"",IFERROR(IF($P$2="共同住宅（4階建以上）",VLOOKUP(S21,補助額!A:H,8,FALSE),VLOOKUP(S21,補助額!A:H,7,FALSE)),"－"),"")</f>
        <v/>
      </c>
      <c r="U21" s="93" t="str">
        <f t="shared" si="9"/>
        <v/>
      </c>
      <c r="V21" s="87" t="str">
        <f>IF(P21="","",IF(OR($N$2="選択してください",$N$2=""),"地域を選択してください",IF(OR($P$2="選択してください",$P$2=""),"建て方を選択してください",IFERROR(VLOOKUP(W21,こどもエコグレード!A:E,5,FALSE),"対象外"))))</f>
        <v/>
      </c>
      <c r="W21" s="87" t="str">
        <f t="shared" si="2"/>
        <v>共同住宅選択してください</v>
      </c>
      <c r="X21" s="87" t="str">
        <f t="shared" si="3"/>
        <v>こどもエコ内窓</v>
      </c>
      <c r="Y21" s="88" t="str">
        <f>IF(P21&lt;&gt;"",IFERROR(IF($P$2="共同住宅（4階建以上）",VLOOKUP(X21,補助額!A:H,8,FALSE),VLOOKUP(X21,補助額!A:H,7,FALSE)),"－"),"")</f>
        <v/>
      </c>
      <c r="Z21" s="94" t="str">
        <f t="shared" si="10"/>
        <v/>
      </c>
      <c r="AA21" s="87" t="str">
        <f t="shared" si="11"/>
        <v/>
      </c>
      <c r="AB21" s="87" t="str">
        <f t="shared" si="4"/>
        <v>こどもエコ内窓</v>
      </c>
      <c r="AC21" s="88" t="str">
        <f>IF(P21&lt;&gt;"",IFERROR(IF($P$2="共同住宅（4階建以上）",VLOOKUP(AB21,補助額!A:H,8,FALSE),VLOOKUP(AB21,補助額!A:H,7,FALSE)),"－"),"")</f>
        <v/>
      </c>
      <c r="AD21" s="95" t="str">
        <f t="shared" si="12"/>
        <v/>
      </c>
      <c r="AE21" s="90" t="str">
        <f>IF(P21="","",IF(OR($N$2="選択してください",$N$2=""),"地域を選択してください",IF(OR($P$2="選択してください",$P$2=""),"建て方を選択してください",IFERROR(VLOOKUP(AF21,こどもエコグレード!A:F,6,FALSE),"対象外"))))</f>
        <v/>
      </c>
      <c r="AF21" s="90" t="str">
        <f>P21&amp;IF($P$2="戸建住宅","戸建住宅","共同住宅")&amp;$N$2</f>
        <v>共同住宅選択してください</v>
      </c>
    </row>
    <row r="22" spans="1:32" ht="18" customHeight="1">
      <c r="A22" s="74" t="str">
        <f t="shared" si="5"/>
        <v/>
      </c>
      <c r="B22" s="74" t="str">
        <f t="shared" si="6"/>
        <v/>
      </c>
      <c r="C22" s="74" t="str">
        <f t="shared" si="7"/>
        <v/>
      </c>
      <c r="D22" s="74" t="str">
        <f t="shared" si="0"/>
        <v/>
      </c>
      <c r="E22" s="74">
        <f>IFERROR(VLOOKUP(H22&amp;I22,LIXIL対象製品リスト!T:W,3,FALSE),0)</f>
        <v>0</v>
      </c>
      <c r="F22" s="74">
        <f>IFERROR(VLOOKUP(I22&amp;J22,LIXIL対象製品リスト!T:W,4,FALSE),0)</f>
        <v>0</v>
      </c>
      <c r="H22" s="91"/>
      <c r="I22" s="81"/>
      <c r="J22" s="80"/>
      <c r="K22" s="81"/>
      <c r="L22" s="80"/>
      <c r="M22" s="80"/>
      <c r="N22" s="82" t="str">
        <f>IF(OR(L22="",M22=""),"",IF((L22+E22)*(M22+F22)/10^6&gt;=サイズ!$D$13,"大（L）",IF((L22+E22)*(M22+F22)/10^6&gt;=サイズ!$D$12,"中（M）",IF((L22+E22)*(M22+F22)/10^6&gt;=サイズ!$D$11,"小（S）",IF((L22+E22)*(M22+F22)/10^6&gt;=サイズ!$D$10,"極小（X）","対象外")))))</f>
        <v/>
      </c>
      <c r="O22" s="82" t="str">
        <f>IFERROR(IF(OR(H22="",I22="",J22="",K22="",L22="",M22=""),"",VLOOKUP(SUBSTITUTE(H22&amp;I22&amp;J22&amp;K22&amp;N22,CHAR(10),""),LIXIL対象製品リスト!R:S,2,FALSE)),"対象の型番はありません")</f>
        <v/>
      </c>
      <c r="P22" s="82" t="str">
        <f t="shared" si="8"/>
        <v/>
      </c>
      <c r="Q22" s="92"/>
      <c r="R22" s="84" t="str">
        <f>IF(P22&lt;&gt;"",IF(P22="P","SS",IF(OR(P22="S",P22="A"),P22,IF(AND(P22="B",IFERROR(VLOOKUP(O22,LIXIL対象製品リスト!J:AA,8,FALSE),"")="○"),IF(OR($P$2="",$P$2="選択してください"),"建て方を選択してください",IF($P$2="共同住宅（4階建以上）",P22,"対象外")),"対象外"))),"")</f>
        <v/>
      </c>
      <c r="S22" s="84" t="str">
        <f t="shared" si="1"/>
        <v>窓リノベ内窓</v>
      </c>
      <c r="T22" s="85" t="str">
        <f>IF(P22&lt;&gt;"",IFERROR(IF($P$2="共同住宅（4階建以上）",VLOOKUP(S22,補助額!A:H,8,FALSE),VLOOKUP(S22,補助額!A:H,7,FALSE)),"－"),"")</f>
        <v/>
      </c>
      <c r="U22" s="93" t="str">
        <f t="shared" si="9"/>
        <v/>
      </c>
      <c r="V22" s="87" t="str">
        <f>IF(P22="","",IF(OR($N$2="選択してください",$N$2=""),"地域を選択してください",IF(OR($P$2="選択してください",$P$2=""),"建て方を選択してください",IFERROR(VLOOKUP(W22,こどもエコグレード!A:E,5,FALSE),"対象外"))))</f>
        <v/>
      </c>
      <c r="W22" s="87" t="str">
        <f t="shared" si="2"/>
        <v>共同住宅選択してください</v>
      </c>
      <c r="X22" s="87" t="str">
        <f t="shared" si="3"/>
        <v>こどもエコ内窓</v>
      </c>
      <c r="Y22" s="88" t="str">
        <f>IF(P22&lt;&gt;"",IFERROR(IF($P$2="共同住宅（4階建以上）",VLOOKUP(X22,補助額!A:H,8,FALSE),VLOOKUP(X22,補助額!A:H,7,FALSE)),"－"),"")</f>
        <v/>
      </c>
      <c r="Z22" s="94" t="str">
        <f t="shared" si="10"/>
        <v/>
      </c>
      <c r="AA22" s="87" t="str">
        <f t="shared" si="11"/>
        <v/>
      </c>
      <c r="AB22" s="87" t="str">
        <f t="shared" si="4"/>
        <v>こどもエコ内窓</v>
      </c>
      <c r="AC22" s="88" t="str">
        <f>IF(P22&lt;&gt;"",IFERROR(IF($P$2="共同住宅（4階建以上）",VLOOKUP(AB22,補助額!A:H,8,FALSE),VLOOKUP(AB22,補助額!A:H,7,FALSE)),"－"),"")</f>
        <v/>
      </c>
      <c r="AD22" s="95" t="str">
        <f t="shared" si="12"/>
        <v/>
      </c>
      <c r="AE22" s="90" t="str">
        <f>IF(P22="","",IF(OR($N$2="選択してください",$N$2=""),"地域を選択してください",IF(OR($P$2="選択してください",$P$2=""),"建て方を選択してください",IFERROR(VLOOKUP(AF22,こどもエコグレード!A:F,6,FALSE),"対象外"))))</f>
        <v/>
      </c>
      <c r="AF22" s="90" t="str">
        <f t="shared" si="13"/>
        <v>共同住宅選択してください</v>
      </c>
    </row>
    <row r="23" spans="1:32" ht="18" customHeight="1">
      <c r="A23" s="74" t="str">
        <f t="shared" si="5"/>
        <v/>
      </c>
      <c r="B23" s="74" t="str">
        <f t="shared" si="6"/>
        <v/>
      </c>
      <c r="C23" s="74" t="str">
        <f t="shared" si="7"/>
        <v/>
      </c>
      <c r="D23" s="74" t="str">
        <f t="shared" si="0"/>
        <v/>
      </c>
      <c r="E23" s="74">
        <f>IFERROR(VLOOKUP(H23&amp;I23,LIXIL対象製品リスト!T:W,3,FALSE),0)</f>
        <v>0</v>
      </c>
      <c r="F23" s="74">
        <f>IFERROR(VLOOKUP(I23&amp;J23,LIXIL対象製品リスト!T:W,4,FALSE),0)</f>
        <v>0</v>
      </c>
      <c r="H23" s="91"/>
      <c r="I23" s="81"/>
      <c r="J23" s="80"/>
      <c r="K23" s="81"/>
      <c r="L23" s="80"/>
      <c r="M23" s="80"/>
      <c r="N23" s="82" t="str">
        <f>IF(OR(L23="",M23=""),"",IF((L23+E23)*(M23+F23)/10^6&gt;=サイズ!$D$13,"大（L）",IF((L23+E23)*(M23+F23)/10^6&gt;=サイズ!$D$12,"中（M）",IF((L23+E23)*(M23+F23)/10^6&gt;=サイズ!$D$11,"小（S）",IF((L23+E23)*(M23+F23)/10^6&gt;=サイズ!$D$10,"極小（X）","対象外")))))</f>
        <v/>
      </c>
      <c r="O23" s="82" t="str">
        <f>IFERROR(IF(OR(H23="",I23="",J23="",K23="",L23="",M23=""),"",VLOOKUP(SUBSTITUTE(H23&amp;I23&amp;J23&amp;K23&amp;N23,CHAR(10),""),LIXIL対象製品リスト!R:S,2,FALSE)),"対象の型番はありません")</f>
        <v/>
      </c>
      <c r="P23" s="82" t="str">
        <f t="shared" si="8"/>
        <v/>
      </c>
      <c r="Q23" s="92"/>
      <c r="R23" s="84" t="str">
        <f>IF(P23&lt;&gt;"",IF(P23="P","SS",IF(OR(P23="S",P23="A"),P23,IF(AND(P23="B",IFERROR(VLOOKUP(O23,LIXIL対象製品リスト!J:AA,8,FALSE),"")="○"),IF(OR($P$2="",$P$2="選択してください"),"建て方を選択してください",IF($P$2="共同住宅（4階建以上）",P23,"対象外")),"対象外"))),"")</f>
        <v/>
      </c>
      <c r="S23" s="84" t="str">
        <f t="shared" si="1"/>
        <v>窓リノベ内窓</v>
      </c>
      <c r="T23" s="85" t="str">
        <f>IF(P23&lt;&gt;"",IFERROR(IF($P$2="共同住宅（4階建以上）",VLOOKUP(S23,補助額!A:H,8,FALSE),VLOOKUP(S23,補助額!A:H,7,FALSE)),"－"),"")</f>
        <v/>
      </c>
      <c r="U23" s="93" t="str">
        <f t="shared" si="9"/>
        <v/>
      </c>
      <c r="V23" s="87" t="str">
        <f>IF(P23="","",IF(OR($N$2="選択してください",$N$2=""),"地域を選択してください",IF(OR($P$2="選択してください",$P$2=""),"建て方を選択してください",IFERROR(VLOOKUP(W23,こどもエコグレード!A:E,5,FALSE),"対象外"))))</f>
        <v/>
      </c>
      <c r="W23" s="87" t="str">
        <f t="shared" si="2"/>
        <v>共同住宅選択してください</v>
      </c>
      <c r="X23" s="87" t="str">
        <f t="shared" si="3"/>
        <v>こどもエコ内窓</v>
      </c>
      <c r="Y23" s="88" t="str">
        <f>IF(P23&lt;&gt;"",IFERROR(IF($P$2="共同住宅（4階建以上）",VLOOKUP(X23,補助額!A:H,8,FALSE),VLOOKUP(X23,補助額!A:H,7,FALSE)),"－"),"")</f>
        <v/>
      </c>
      <c r="Z23" s="94" t="str">
        <f t="shared" si="10"/>
        <v/>
      </c>
      <c r="AA23" s="87" t="str">
        <f t="shared" si="11"/>
        <v/>
      </c>
      <c r="AB23" s="87" t="str">
        <f t="shared" si="4"/>
        <v>こどもエコ内窓</v>
      </c>
      <c r="AC23" s="88" t="str">
        <f>IF(P23&lt;&gt;"",IFERROR(IF($P$2="共同住宅（4階建以上）",VLOOKUP(AB23,補助額!A:H,8,FALSE),VLOOKUP(AB23,補助額!A:H,7,FALSE)),"－"),"")</f>
        <v/>
      </c>
      <c r="AD23" s="95" t="str">
        <f t="shared" si="12"/>
        <v/>
      </c>
      <c r="AE23" s="90" t="str">
        <f>IF(P23="","",IF(OR($N$2="選択してください",$N$2=""),"地域を選択してください",IF(OR($P$2="選択してください",$P$2=""),"建て方を選択してください",IFERROR(VLOOKUP(AF23,こどもエコグレード!A:F,6,FALSE),"対象外"))))</f>
        <v/>
      </c>
      <c r="AF23" s="90" t="str">
        <f t="shared" si="13"/>
        <v>共同住宅選択してください</v>
      </c>
    </row>
    <row r="24" spans="1:32" ht="18" customHeight="1">
      <c r="A24" s="74" t="str">
        <f t="shared" si="5"/>
        <v/>
      </c>
      <c r="B24" s="74" t="str">
        <f t="shared" si="6"/>
        <v/>
      </c>
      <c r="C24" s="74" t="str">
        <f t="shared" si="7"/>
        <v/>
      </c>
      <c r="D24" s="74" t="str">
        <f t="shared" si="0"/>
        <v/>
      </c>
      <c r="E24" s="74">
        <f>IFERROR(VLOOKUP(H24&amp;I24,LIXIL対象製品リスト!T:W,3,FALSE),0)</f>
        <v>0</v>
      </c>
      <c r="F24" s="74">
        <f>IFERROR(VLOOKUP(I24&amp;J24,LIXIL対象製品リスト!T:W,4,FALSE),0)</f>
        <v>0</v>
      </c>
      <c r="H24" s="91"/>
      <c r="I24" s="81"/>
      <c r="J24" s="80"/>
      <c r="K24" s="81"/>
      <c r="L24" s="80"/>
      <c r="M24" s="80"/>
      <c r="N24" s="82" t="str">
        <f>IF(OR(L24="",M24=""),"",IF((L24+E24)*(M24+F24)/10^6&gt;=サイズ!$D$13,"大（L）",IF((L24+E24)*(M24+F24)/10^6&gt;=サイズ!$D$12,"中（M）",IF((L24+E24)*(M24+F24)/10^6&gt;=サイズ!$D$11,"小（S）",IF((L24+E24)*(M24+F24)/10^6&gt;=サイズ!$D$10,"極小（X）","対象外")))))</f>
        <v/>
      </c>
      <c r="O24" s="82" t="str">
        <f>IFERROR(IF(OR(H24="",I24="",J24="",K24="",L24="",M24=""),"",VLOOKUP(SUBSTITUTE(H24&amp;I24&amp;J24&amp;K24&amp;N24,CHAR(10),""),LIXIL対象製品リスト!R:S,2,FALSE)),"対象の型番はありません")</f>
        <v/>
      </c>
      <c r="P24" s="82" t="str">
        <f t="shared" si="8"/>
        <v/>
      </c>
      <c r="Q24" s="92"/>
      <c r="R24" s="84" t="str">
        <f>IF(P24&lt;&gt;"",IF(P24="P","SS",IF(OR(P24="S",P24="A"),P24,IF(AND(P24="B",IFERROR(VLOOKUP(O24,LIXIL対象製品リスト!J:AA,8,FALSE),"")="○"),IF(OR($P$2="",$P$2="選択してください"),"建て方を選択してください",IF($P$2="共同住宅（4階建以上）",P24,"対象外")),"対象外"))),"")</f>
        <v/>
      </c>
      <c r="S24" s="84" t="str">
        <f t="shared" si="1"/>
        <v>窓リノベ内窓</v>
      </c>
      <c r="T24" s="85" t="str">
        <f>IF(P24&lt;&gt;"",IFERROR(IF($P$2="共同住宅（4階建以上）",VLOOKUP(S24,補助額!A:H,8,FALSE),VLOOKUP(S24,補助額!A:H,7,FALSE)),"－"),"")</f>
        <v/>
      </c>
      <c r="U24" s="93" t="str">
        <f t="shared" si="9"/>
        <v/>
      </c>
      <c r="V24" s="87" t="str">
        <f>IF(P24="","",IF(OR($N$2="選択してください",$N$2=""),"地域を選択してください",IF(OR($P$2="選択してください",$P$2=""),"建て方を選択してください",IFERROR(VLOOKUP(W24,こどもエコグレード!A:E,5,FALSE),"対象外"))))</f>
        <v/>
      </c>
      <c r="W24" s="87" t="str">
        <f t="shared" si="2"/>
        <v>共同住宅選択してください</v>
      </c>
      <c r="X24" s="87" t="str">
        <f t="shared" si="3"/>
        <v>こどもエコ内窓</v>
      </c>
      <c r="Y24" s="88" t="str">
        <f>IF(P24&lt;&gt;"",IFERROR(IF($P$2="共同住宅（4階建以上）",VLOOKUP(X24,補助額!A:H,8,FALSE),VLOOKUP(X24,補助額!A:H,7,FALSE)),"－"),"")</f>
        <v/>
      </c>
      <c r="Z24" s="94" t="str">
        <f t="shared" si="10"/>
        <v/>
      </c>
      <c r="AA24" s="87" t="str">
        <f t="shared" si="11"/>
        <v/>
      </c>
      <c r="AB24" s="87" t="str">
        <f t="shared" si="4"/>
        <v>こどもエコ内窓</v>
      </c>
      <c r="AC24" s="88" t="str">
        <f>IF(P24&lt;&gt;"",IFERROR(IF($P$2="共同住宅（4階建以上）",VLOOKUP(AB24,補助額!A:H,8,FALSE),VLOOKUP(AB24,補助額!A:H,7,FALSE)),"－"),"")</f>
        <v/>
      </c>
      <c r="AD24" s="95" t="str">
        <f t="shared" si="12"/>
        <v/>
      </c>
      <c r="AE24" s="90" t="str">
        <f>IF(P24="","",IF(OR($N$2="選択してください",$N$2=""),"地域を選択してください",IF(OR($P$2="選択してください",$P$2=""),"建て方を選択してください",IFERROR(VLOOKUP(AF24,こどもエコグレード!A:F,6,FALSE),"対象外"))))</f>
        <v/>
      </c>
      <c r="AF24" s="90" t="str">
        <f t="shared" si="13"/>
        <v>共同住宅選択してください</v>
      </c>
    </row>
    <row r="25" spans="1:32" ht="18" customHeight="1">
      <c r="A25" s="74" t="str">
        <f t="shared" si="5"/>
        <v/>
      </c>
      <c r="B25" s="74" t="str">
        <f t="shared" si="6"/>
        <v/>
      </c>
      <c r="C25" s="74" t="str">
        <f t="shared" si="7"/>
        <v/>
      </c>
      <c r="D25" s="74" t="str">
        <f t="shared" si="0"/>
        <v/>
      </c>
      <c r="E25" s="74">
        <f>IFERROR(VLOOKUP(H25&amp;I25,LIXIL対象製品リスト!T:W,3,FALSE),0)</f>
        <v>0</v>
      </c>
      <c r="F25" s="74">
        <f>IFERROR(VLOOKUP(I25&amp;J25,LIXIL対象製品リスト!T:W,4,FALSE),0)</f>
        <v>0</v>
      </c>
      <c r="H25" s="91"/>
      <c r="I25" s="81"/>
      <c r="J25" s="80"/>
      <c r="K25" s="81"/>
      <c r="L25" s="80"/>
      <c r="M25" s="80"/>
      <c r="N25" s="82" t="str">
        <f>IF(OR(L25="",M25=""),"",IF((L25+E25)*(M25+F25)/10^6&gt;=サイズ!$D$13,"大（L）",IF((L25+E25)*(M25+F25)/10^6&gt;=サイズ!$D$12,"中（M）",IF((L25+E25)*(M25+F25)/10^6&gt;=サイズ!$D$11,"小（S）",IF((L25+E25)*(M25+F25)/10^6&gt;=サイズ!$D$10,"極小（X）","対象外")))))</f>
        <v/>
      </c>
      <c r="O25" s="82" t="str">
        <f>IFERROR(IF(OR(H25="",I25="",J25="",K25="",L25="",M25=""),"",VLOOKUP(SUBSTITUTE(H25&amp;I25&amp;J25&amp;K25&amp;N25,CHAR(10),""),LIXIL対象製品リスト!R:S,2,FALSE)),"対象の型番はありません")</f>
        <v/>
      </c>
      <c r="P25" s="82" t="str">
        <f t="shared" si="8"/>
        <v/>
      </c>
      <c r="Q25" s="92"/>
      <c r="R25" s="84" t="str">
        <f>IF(P25&lt;&gt;"",IF(P25="P","SS",IF(OR(P25="S",P25="A"),P25,IF(AND(P25="B",IFERROR(VLOOKUP(O25,LIXIL対象製品リスト!J:AA,8,FALSE),"")="○"),IF(OR($P$2="",$P$2="選択してください"),"建て方を選択してください",IF($P$2="共同住宅（4階建以上）",P25,"対象外")),"対象外"))),"")</f>
        <v/>
      </c>
      <c r="S25" s="84" t="str">
        <f t="shared" si="1"/>
        <v>窓リノベ内窓</v>
      </c>
      <c r="T25" s="85" t="str">
        <f>IF(P25&lt;&gt;"",IFERROR(IF($P$2="共同住宅（4階建以上）",VLOOKUP(S25,補助額!A:H,8,FALSE),VLOOKUP(S25,補助額!A:H,7,FALSE)),"－"),"")</f>
        <v/>
      </c>
      <c r="U25" s="93" t="str">
        <f t="shared" si="9"/>
        <v/>
      </c>
      <c r="V25" s="87" t="str">
        <f>IF(P25="","",IF(OR($N$2="選択してください",$N$2=""),"地域を選択してください",IF(OR($P$2="選択してください",$P$2=""),"建て方を選択してください",IFERROR(VLOOKUP(W25,こどもエコグレード!A:E,5,FALSE),"対象外"))))</f>
        <v/>
      </c>
      <c r="W25" s="87" t="str">
        <f t="shared" si="2"/>
        <v>共同住宅選択してください</v>
      </c>
      <c r="X25" s="87" t="str">
        <f t="shared" si="3"/>
        <v>こどもエコ内窓</v>
      </c>
      <c r="Y25" s="88" t="str">
        <f>IF(P25&lt;&gt;"",IFERROR(IF($P$2="共同住宅（4階建以上）",VLOOKUP(X25,補助額!A:H,8,FALSE),VLOOKUP(X25,補助額!A:H,7,FALSE)),"－"),"")</f>
        <v/>
      </c>
      <c r="Z25" s="94" t="str">
        <f t="shared" si="10"/>
        <v/>
      </c>
      <c r="AA25" s="87" t="str">
        <f t="shared" si="11"/>
        <v/>
      </c>
      <c r="AB25" s="87" t="str">
        <f t="shared" si="4"/>
        <v>こどもエコ内窓</v>
      </c>
      <c r="AC25" s="88" t="str">
        <f>IF(P25&lt;&gt;"",IFERROR(IF($P$2="共同住宅（4階建以上）",VLOOKUP(AB25,補助額!A:H,8,FALSE),VLOOKUP(AB25,補助額!A:H,7,FALSE)),"－"),"")</f>
        <v/>
      </c>
      <c r="AD25" s="95" t="str">
        <f t="shared" si="12"/>
        <v/>
      </c>
      <c r="AE25" s="90" t="str">
        <f>IF(P25="","",IF(OR($N$2="選択してください",$N$2=""),"地域を選択してください",IF(OR($P$2="選択してください",$P$2=""),"建て方を選択してください",IFERROR(VLOOKUP(AF25,こどもエコグレード!A:F,6,FALSE),"対象外"))))</f>
        <v/>
      </c>
      <c r="AF25" s="90" t="str">
        <f t="shared" si="13"/>
        <v>共同住宅選択してください</v>
      </c>
    </row>
    <row r="26" spans="1:32" ht="18" customHeight="1">
      <c r="A26" s="74" t="str">
        <f t="shared" si="5"/>
        <v/>
      </c>
      <c r="B26" s="74" t="str">
        <f t="shared" si="6"/>
        <v/>
      </c>
      <c r="C26" s="74" t="str">
        <f t="shared" si="7"/>
        <v/>
      </c>
      <c r="D26" s="74" t="str">
        <f t="shared" si="0"/>
        <v/>
      </c>
      <c r="E26" s="74">
        <f>IFERROR(VLOOKUP(H26&amp;I26,LIXIL対象製品リスト!T:W,3,FALSE),0)</f>
        <v>0</v>
      </c>
      <c r="F26" s="74">
        <f>IFERROR(VLOOKUP(I26&amp;J26,LIXIL対象製品リスト!T:W,4,FALSE),0)</f>
        <v>0</v>
      </c>
      <c r="H26" s="91"/>
      <c r="I26" s="81"/>
      <c r="J26" s="80"/>
      <c r="K26" s="81"/>
      <c r="L26" s="80"/>
      <c r="M26" s="80"/>
      <c r="N26" s="82" t="str">
        <f>IF(OR(L26="",M26=""),"",IF((L26+E26)*(M26+F26)/10^6&gt;=サイズ!$D$13,"大（L）",IF((L26+E26)*(M26+F26)/10^6&gt;=サイズ!$D$12,"中（M）",IF((L26+E26)*(M26+F26)/10^6&gt;=サイズ!$D$11,"小（S）",IF((L26+E26)*(M26+F26)/10^6&gt;=サイズ!$D$10,"極小（X）","対象外")))))</f>
        <v/>
      </c>
      <c r="O26" s="82" t="str">
        <f>IFERROR(IF(OR(H26="",I26="",J26="",K26="",L26="",M26=""),"",VLOOKUP(SUBSTITUTE(H26&amp;I26&amp;J26&amp;K26&amp;N26,CHAR(10),""),LIXIL対象製品リスト!R:S,2,FALSE)),"対象の型番はありません")</f>
        <v/>
      </c>
      <c r="P26" s="82" t="str">
        <f t="shared" si="8"/>
        <v/>
      </c>
      <c r="Q26" s="92"/>
      <c r="R26" s="84" t="str">
        <f>IF(P26&lt;&gt;"",IF(P26="P","SS",IF(OR(P26="S",P26="A"),P26,IF(AND(P26="B",IFERROR(VLOOKUP(O26,LIXIL対象製品リスト!J:AA,8,FALSE),"")="○"),IF(OR($P$2="",$P$2="選択してください"),"建て方を選択してください",IF($P$2="共同住宅（4階建以上）",P26,"対象外")),"対象外"))),"")</f>
        <v/>
      </c>
      <c r="S26" s="84" t="str">
        <f t="shared" si="1"/>
        <v>窓リノベ内窓</v>
      </c>
      <c r="T26" s="85" t="str">
        <f>IF(P26&lt;&gt;"",IFERROR(IF($P$2="共同住宅（4階建以上）",VLOOKUP(S26,補助額!A:H,8,FALSE),VLOOKUP(S26,補助額!A:H,7,FALSE)),"－"),"")</f>
        <v/>
      </c>
      <c r="U26" s="93" t="str">
        <f t="shared" si="9"/>
        <v/>
      </c>
      <c r="V26" s="87" t="str">
        <f>IF(P26="","",IF(OR($N$2="選択してください",$N$2=""),"地域を選択してください",IF(OR($P$2="選択してください",$P$2=""),"建て方を選択してください",IFERROR(VLOOKUP(W26,こどもエコグレード!A:E,5,FALSE),"対象外"))))</f>
        <v/>
      </c>
      <c r="W26" s="87" t="str">
        <f t="shared" si="2"/>
        <v>共同住宅選択してください</v>
      </c>
      <c r="X26" s="87" t="str">
        <f t="shared" si="3"/>
        <v>こどもエコ内窓</v>
      </c>
      <c r="Y26" s="88" t="str">
        <f>IF(P26&lt;&gt;"",IFERROR(IF($P$2="共同住宅（4階建以上）",VLOOKUP(X26,補助額!A:H,8,FALSE),VLOOKUP(X26,補助額!A:H,7,FALSE)),"－"),"")</f>
        <v/>
      </c>
      <c r="Z26" s="94" t="str">
        <f t="shared" si="10"/>
        <v/>
      </c>
      <c r="AA26" s="87" t="str">
        <f t="shared" si="11"/>
        <v/>
      </c>
      <c r="AB26" s="87" t="str">
        <f t="shared" si="4"/>
        <v>こどもエコ内窓</v>
      </c>
      <c r="AC26" s="88" t="str">
        <f>IF(P26&lt;&gt;"",IFERROR(IF($P$2="共同住宅（4階建以上）",VLOOKUP(AB26,補助額!A:H,8,FALSE),VLOOKUP(AB26,補助額!A:H,7,FALSE)),"－"),"")</f>
        <v/>
      </c>
      <c r="AD26" s="95" t="str">
        <f t="shared" si="12"/>
        <v/>
      </c>
      <c r="AE26" s="90" t="str">
        <f>IF(P26="","",IF(OR($N$2="選択してください",$N$2=""),"地域を選択してください",IF(OR($P$2="選択してください",$P$2=""),"建て方を選択してください",IFERROR(VLOOKUP(AF26,こどもエコグレード!A:F,6,FALSE),"対象外"))))</f>
        <v/>
      </c>
      <c r="AF26" s="90" t="str">
        <f t="shared" si="13"/>
        <v>共同住宅選択してください</v>
      </c>
    </row>
    <row r="27" spans="1:32" ht="18" customHeight="1">
      <c r="A27" s="74" t="str">
        <f t="shared" si="5"/>
        <v/>
      </c>
      <c r="B27" s="74" t="str">
        <f t="shared" si="6"/>
        <v/>
      </c>
      <c r="C27" s="74" t="str">
        <f t="shared" si="7"/>
        <v/>
      </c>
      <c r="D27" s="74" t="str">
        <f t="shared" si="0"/>
        <v/>
      </c>
      <c r="E27" s="74">
        <f>IFERROR(VLOOKUP(H27&amp;I27,LIXIL対象製品リスト!T:W,3,FALSE),0)</f>
        <v>0</v>
      </c>
      <c r="F27" s="74">
        <f>IFERROR(VLOOKUP(I27&amp;J27,LIXIL対象製品リスト!T:W,4,FALSE),0)</f>
        <v>0</v>
      </c>
      <c r="H27" s="91"/>
      <c r="I27" s="81"/>
      <c r="J27" s="80"/>
      <c r="K27" s="81"/>
      <c r="L27" s="80"/>
      <c r="M27" s="80"/>
      <c r="N27" s="82" t="str">
        <f>IF(OR(L27="",M27=""),"",IF((L27+E27)*(M27+F27)/10^6&gt;=サイズ!$D$13,"大（L）",IF((L27+E27)*(M27+F27)/10^6&gt;=サイズ!$D$12,"中（M）",IF((L27+E27)*(M27+F27)/10^6&gt;=サイズ!$D$11,"小（S）",IF((L27+E27)*(M27+F27)/10^6&gt;=サイズ!$D$10,"極小（X）","対象外")))))</f>
        <v/>
      </c>
      <c r="O27" s="82" t="str">
        <f>IFERROR(IF(OR(H27="",I27="",J27="",K27="",L27="",M27=""),"",VLOOKUP(SUBSTITUTE(H27&amp;I27&amp;J27&amp;K27&amp;N27,CHAR(10),""),LIXIL対象製品リスト!R:S,2,FALSE)),"対象の型番はありません")</f>
        <v/>
      </c>
      <c r="P27" s="82" t="str">
        <f t="shared" si="8"/>
        <v/>
      </c>
      <c r="Q27" s="92"/>
      <c r="R27" s="84" t="str">
        <f>IF(P27&lt;&gt;"",IF(P27="P","SS",IF(OR(P27="S",P27="A"),P27,IF(AND(P27="B",IFERROR(VLOOKUP(O27,LIXIL対象製品リスト!J:AA,8,FALSE),"")="○"),IF(OR($P$2="",$P$2="選択してください"),"建て方を選択してください",IF($P$2="共同住宅（4階建以上）",P27,"対象外")),"対象外"))),"")</f>
        <v/>
      </c>
      <c r="S27" s="84" t="str">
        <f t="shared" si="1"/>
        <v>窓リノベ内窓</v>
      </c>
      <c r="T27" s="85" t="str">
        <f>IF(P27&lt;&gt;"",IFERROR(IF($P$2="共同住宅（4階建以上）",VLOOKUP(S27,補助額!A:H,8,FALSE),VLOOKUP(S27,補助額!A:H,7,FALSE)),"－"),"")</f>
        <v/>
      </c>
      <c r="U27" s="93" t="str">
        <f t="shared" si="9"/>
        <v/>
      </c>
      <c r="V27" s="87" t="str">
        <f>IF(P27="","",IF(OR($N$2="選択してください",$N$2=""),"地域を選択してください",IF(OR($P$2="選択してください",$P$2=""),"建て方を選択してください",IFERROR(VLOOKUP(W27,こどもエコグレード!A:E,5,FALSE),"対象外"))))</f>
        <v/>
      </c>
      <c r="W27" s="87" t="str">
        <f t="shared" si="2"/>
        <v>共同住宅選択してください</v>
      </c>
      <c r="X27" s="87" t="str">
        <f t="shared" si="3"/>
        <v>こどもエコ内窓</v>
      </c>
      <c r="Y27" s="88" t="str">
        <f>IF(P27&lt;&gt;"",IFERROR(IF($P$2="共同住宅（4階建以上）",VLOOKUP(X27,補助額!A:H,8,FALSE),VLOOKUP(X27,補助額!A:H,7,FALSE)),"－"),"")</f>
        <v/>
      </c>
      <c r="Z27" s="94" t="str">
        <f t="shared" si="10"/>
        <v/>
      </c>
      <c r="AA27" s="87" t="str">
        <f t="shared" si="11"/>
        <v/>
      </c>
      <c r="AB27" s="87" t="str">
        <f t="shared" si="4"/>
        <v>こどもエコ内窓</v>
      </c>
      <c r="AC27" s="88" t="str">
        <f>IF(P27&lt;&gt;"",IFERROR(IF($P$2="共同住宅（4階建以上）",VLOOKUP(AB27,補助額!A:H,8,FALSE),VLOOKUP(AB27,補助額!A:H,7,FALSE)),"－"),"")</f>
        <v/>
      </c>
      <c r="AD27" s="95" t="str">
        <f t="shared" si="12"/>
        <v/>
      </c>
      <c r="AE27" s="90" t="str">
        <f>IF(P27="","",IF(OR($N$2="選択してください",$N$2=""),"地域を選択してください",IF(OR($P$2="選択してください",$P$2=""),"建て方を選択してください",IFERROR(VLOOKUP(AF27,こどもエコグレード!A:F,6,FALSE),"対象外"))))</f>
        <v/>
      </c>
      <c r="AF27" s="90" t="str">
        <f t="shared" si="13"/>
        <v>共同住宅選択してください</v>
      </c>
    </row>
    <row r="28" spans="1:32" ht="18" customHeight="1">
      <c r="A28" s="74" t="str">
        <f t="shared" si="5"/>
        <v/>
      </c>
      <c r="B28" s="74" t="str">
        <f t="shared" si="6"/>
        <v/>
      </c>
      <c r="C28" s="74" t="str">
        <f t="shared" si="7"/>
        <v/>
      </c>
      <c r="D28" s="74" t="str">
        <f t="shared" si="0"/>
        <v/>
      </c>
      <c r="E28" s="74">
        <f>IFERROR(VLOOKUP(H28&amp;I28,LIXIL対象製品リスト!T:W,3,FALSE),0)</f>
        <v>0</v>
      </c>
      <c r="F28" s="74">
        <f>IFERROR(VLOOKUP(I28&amp;J28,LIXIL対象製品リスト!T:W,4,FALSE),0)</f>
        <v>0</v>
      </c>
      <c r="H28" s="91"/>
      <c r="I28" s="81"/>
      <c r="J28" s="80"/>
      <c r="K28" s="81"/>
      <c r="L28" s="80"/>
      <c r="M28" s="80"/>
      <c r="N28" s="82" t="str">
        <f>IF(OR(L28="",M28=""),"",IF((L28+E28)*(M28+F28)/10^6&gt;=サイズ!$D$13,"大（L）",IF((L28+E28)*(M28+F28)/10^6&gt;=サイズ!$D$12,"中（M）",IF((L28+E28)*(M28+F28)/10^6&gt;=サイズ!$D$11,"小（S）",IF((L28+E28)*(M28+F28)/10^6&gt;=サイズ!$D$10,"極小（X）","対象外")))))</f>
        <v/>
      </c>
      <c r="O28" s="82" t="str">
        <f>IFERROR(IF(OR(H28="",I28="",J28="",K28="",L28="",M28=""),"",VLOOKUP(SUBSTITUTE(H28&amp;I28&amp;J28&amp;K28&amp;N28,CHAR(10),""),LIXIL対象製品リスト!R:S,2,FALSE)),"対象の型番はありません")</f>
        <v/>
      </c>
      <c r="P28" s="82" t="str">
        <f t="shared" si="8"/>
        <v/>
      </c>
      <c r="Q28" s="92"/>
      <c r="R28" s="84" t="str">
        <f>IF(P28&lt;&gt;"",IF(P28="P","SS",IF(OR(P28="S",P28="A"),P28,IF(AND(P28="B",IFERROR(VLOOKUP(O28,LIXIL対象製品リスト!J:AA,8,FALSE),"")="○"),IF(OR($P$2="",$P$2="選択してください"),"建て方を選択してください",IF($P$2="共同住宅（4階建以上）",P28,"対象外")),"対象外"))),"")</f>
        <v/>
      </c>
      <c r="S28" s="84" t="str">
        <f t="shared" si="1"/>
        <v>窓リノベ内窓</v>
      </c>
      <c r="T28" s="85" t="str">
        <f>IF(P28&lt;&gt;"",IFERROR(IF($P$2="共同住宅（4階建以上）",VLOOKUP(S28,補助額!A:H,8,FALSE),VLOOKUP(S28,補助額!A:H,7,FALSE)),"－"),"")</f>
        <v/>
      </c>
      <c r="U28" s="93" t="str">
        <f t="shared" si="9"/>
        <v/>
      </c>
      <c r="V28" s="87" t="str">
        <f>IF(P28="","",IF(OR($N$2="選択してください",$N$2=""),"地域を選択してください",IF(OR($P$2="選択してください",$P$2=""),"建て方を選択してください",IFERROR(VLOOKUP(W28,こどもエコグレード!A:E,5,FALSE),"対象外"))))</f>
        <v/>
      </c>
      <c r="W28" s="87" t="str">
        <f t="shared" si="2"/>
        <v>共同住宅選択してください</v>
      </c>
      <c r="X28" s="87" t="str">
        <f t="shared" si="3"/>
        <v>こどもエコ内窓</v>
      </c>
      <c r="Y28" s="88" t="str">
        <f>IF(P28&lt;&gt;"",IFERROR(IF($P$2="共同住宅（4階建以上）",VLOOKUP(X28,補助額!A:H,8,FALSE),VLOOKUP(X28,補助額!A:H,7,FALSE)),"－"),"")</f>
        <v/>
      </c>
      <c r="Z28" s="94" t="str">
        <f t="shared" si="10"/>
        <v/>
      </c>
      <c r="AA28" s="87" t="str">
        <f t="shared" si="11"/>
        <v/>
      </c>
      <c r="AB28" s="87" t="str">
        <f t="shared" si="4"/>
        <v>こどもエコ内窓</v>
      </c>
      <c r="AC28" s="88" t="str">
        <f>IF(P28&lt;&gt;"",IFERROR(IF($P$2="共同住宅（4階建以上）",VLOOKUP(AB28,補助額!A:H,8,FALSE),VLOOKUP(AB28,補助額!A:H,7,FALSE)),"－"),"")</f>
        <v/>
      </c>
      <c r="AD28" s="95" t="str">
        <f t="shared" si="12"/>
        <v/>
      </c>
      <c r="AE28" s="90" t="str">
        <f>IF(P28="","",IF(OR($N$2="選択してください",$N$2=""),"地域を選択してください",IF(OR($P$2="選択してください",$P$2=""),"建て方を選択してください",IFERROR(VLOOKUP(AF28,こどもエコグレード!A:F,6,FALSE),"対象外"))))</f>
        <v/>
      </c>
      <c r="AF28" s="90" t="str">
        <f t="shared" si="13"/>
        <v>共同住宅選択してください</v>
      </c>
    </row>
    <row r="29" spans="1:32" ht="18" customHeight="1">
      <c r="A29" s="74" t="str">
        <f t="shared" si="5"/>
        <v/>
      </c>
      <c r="B29" s="74" t="str">
        <f t="shared" si="6"/>
        <v/>
      </c>
      <c r="C29" s="74" t="str">
        <f t="shared" si="7"/>
        <v/>
      </c>
      <c r="D29" s="74" t="str">
        <f t="shared" si="0"/>
        <v/>
      </c>
      <c r="E29" s="74">
        <f>IFERROR(VLOOKUP(H29&amp;I29,LIXIL対象製品リスト!T:W,3,FALSE),0)</f>
        <v>0</v>
      </c>
      <c r="F29" s="74">
        <f>IFERROR(VLOOKUP(I29&amp;J29,LIXIL対象製品リスト!T:W,4,FALSE),0)</f>
        <v>0</v>
      </c>
      <c r="H29" s="91"/>
      <c r="I29" s="81"/>
      <c r="J29" s="80"/>
      <c r="K29" s="81"/>
      <c r="L29" s="80"/>
      <c r="M29" s="80"/>
      <c r="N29" s="82" t="str">
        <f>IF(OR(L29="",M29=""),"",IF((L29+E29)*(M29+F29)/10^6&gt;=サイズ!$D$13,"大（L）",IF((L29+E29)*(M29+F29)/10^6&gt;=サイズ!$D$12,"中（M）",IF((L29+E29)*(M29+F29)/10^6&gt;=サイズ!$D$11,"小（S）",IF((L29+E29)*(M29+F29)/10^6&gt;=サイズ!$D$10,"極小（X）","対象外")))))</f>
        <v/>
      </c>
      <c r="O29" s="82" t="str">
        <f>IFERROR(IF(OR(H29="",I29="",J29="",K29="",L29="",M29=""),"",VLOOKUP(SUBSTITUTE(H29&amp;I29&amp;J29&amp;K29&amp;N29,CHAR(10),""),LIXIL対象製品リスト!R:S,2,FALSE)),"対象の型番はありません")</f>
        <v/>
      </c>
      <c r="P29" s="82" t="str">
        <f t="shared" si="8"/>
        <v/>
      </c>
      <c r="Q29" s="92"/>
      <c r="R29" s="84" t="str">
        <f>IF(P29&lt;&gt;"",IF(P29="P","SS",IF(OR(P29="S",P29="A"),P29,IF(AND(P29="B",IFERROR(VLOOKUP(O29,LIXIL対象製品リスト!J:AA,8,FALSE),"")="○"),IF(OR($P$2="",$P$2="選択してください"),"建て方を選択してください",IF($P$2="共同住宅（4階建以上）",P29,"対象外")),"対象外"))),"")</f>
        <v/>
      </c>
      <c r="S29" s="84" t="str">
        <f t="shared" si="1"/>
        <v>窓リノベ内窓</v>
      </c>
      <c r="T29" s="85" t="str">
        <f>IF(P29&lt;&gt;"",IFERROR(IF($P$2="共同住宅（4階建以上）",VLOOKUP(S29,補助額!A:H,8,FALSE),VLOOKUP(S29,補助額!A:H,7,FALSE)),"－"),"")</f>
        <v/>
      </c>
      <c r="U29" s="93" t="str">
        <f t="shared" si="9"/>
        <v/>
      </c>
      <c r="V29" s="87" t="str">
        <f>IF(P29="","",IF(OR($N$2="選択してください",$N$2=""),"地域を選択してください",IF(OR($P$2="選択してください",$P$2=""),"建て方を選択してください",IFERROR(VLOOKUP(W29,こどもエコグレード!A:E,5,FALSE),"対象外"))))</f>
        <v/>
      </c>
      <c r="W29" s="87" t="str">
        <f t="shared" si="2"/>
        <v>共同住宅選択してください</v>
      </c>
      <c r="X29" s="87" t="str">
        <f t="shared" si="3"/>
        <v>こどもエコ内窓</v>
      </c>
      <c r="Y29" s="88" t="str">
        <f>IF(P29&lt;&gt;"",IFERROR(IF($P$2="共同住宅（4階建以上）",VLOOKUP(X29,補助額!A:H,8,FALSE),VLOOKUP(X29,補助額!A:H,7,FALSE)),"－"),"")</f>
        <v/>
      </c>
      <c r="Z29" s="94" t="str">
        <f t="shared" si="10"/>
        <v/>
      </c>
      <c r="AA29" s="87" t="str">
        <f t="shared" si="11"/>
        <v/>
      </c>
      <c r="AB29" s="87" t="str">
        <f t="shared" si="4"/>
        <v>こどもエコ内窓</v>
      </c>
      <c r="AC29" s="88" t="str">
        <f>IF(P29&lt;&gt;"",IFERROR(IF($P$2="共同住宅（4階建以上）",VLOOKUP(AB29,補助額!A:H,8,FALSE),VLOOKUP(AB29,補助額!A:H,7,FALSE)),"－"),"")</f>
        <v/>
      </c>
      <c r="AD29" s="95" t="str">
        <f t="shared" si="12"/>
        <v/>
      </c>
      <c r="AE29" s="90" t="str">
        <f>IF(P29="","",IF(OR($N$2="選択してください",$N$2=""),"地域を選択してください",IF(OR($P$2="選択してください",$P$2=""),"建て方を選択してください",IFERROR(VLOOKUP(AF29,こどもエコグレード!A:F,6,FALSE),"対象外"))))</f>
        <v/>
      </c>
      <c r="AF29" s="90" t="str">
        <f t="shared" si="13"/>
        <v>共同住宅選択してください</v>
      </c>
    </row>
    <row r="30" spans="1:32" ht="18" customHeight="1">
      <c r="A30" s="74" t="str">
        <f t="shared" si="5"/>
        <v/>
      </c>
      <c r="B30" s="74" t="str">
        <f t="shared" si="6"/>
        <v/>
      </c>
      <c r="C30" s="74" t="str">
        <f t="shared" si="7"/>
        <v/>
      </c>
      <c r="D30" s="74" t="str">
        <f t="shared" si="0"/>
        <v/>
      </c>
      <c r="E30" s="74">
        <f>IFERROR(VLOOKUP(H30&amp;I30,LIXIL対象製品リスト!T:W,3,FALSE),0)</f>
        <v>0</v>
      </c>
      <c r="F30" s="74">
        <f>IFERROR(VLOOKUP(I30&amp;J30,LIXIL対象製品リスト!T:W,4,FALSE),0)</f>
        <v>0</v>
      </c>
      <c r="H30" s="91"/>
      <c r="I30" s="81"/>
      <c r="J30" s="80"/>
      <c r="K30" s="81"/>
      <c r="L30" s="80"/>
      <c r="M30" s="80"/>
      <c r="N30" s="82" t="str">
        <f>IF(OR(L30="",M30=""),"",IF((L30+E30)*(M30+F30)/10^6&gt;=サイズ!$D$13,"大（L）",IF((L30+E30)*(M30+F30)/10^6&gt;=サイズ!$D$12,"中（M）",IF((L30+E30)*(M30+F30)/10^6&gt;=サイズ!$D$11,"小（S）",IF((L30+E30)*(M30+F30)/10^6&gt;=サイズ!$D$10,"極小（X）","対象外")))))</f>
        <v/>
      </c>
      <c r="O30" s="82" t="str">
        <f>IFERROR(IF(OR(H30="",I30="",J30="",K30="",L30="",M30=""),"",VLOOKUP(SUBSTITUTE(H30&amp;I30&amp;J30&amp;K30&amp;N30,CHAR(10),""),LIXIL対象製品リスト!R:S,2,FALSE)),"対象の型番はありません")</f>
        <v/>
      </c>
      <c r="P30" s="82" t="str">
        <f t="shared" si="8"/>
        <v/>
      </c>
      <c r="Q30" s="92"/>
      <c r="R30" s="84" t="str">
        <f>IF(P30&lt;&gt;"",IF(P30="P","SS",IF(OR(P30="S",P30="A"),P30,IF(AND(P30="B",IFERROR(VLOOKUP(O30,LIXIL対象製品リスト!J:AA,8,FALSE),"")="○"),IF(OR($P$2="",$P$2="選択してください"),"建て方を選択してください",IF($P$2="共同住宅（4階建以上）",P30,"対象外")),"対象外"))),"")</f>
        <v/>
      </c>
      <c r="S30" s="84" t="str">
        <f t="shared" si="1"/>
        <v>窓リノベ内窓</v>
      </c>
      <c r="T30" s="85" t="str">
        <f>IF(P30&lt;&gt;"",IFERROR(IF($P$2="共同住宅（4階建以上）",VLOOKUP(S30,補助額!A:H,8,FALSE),VLOOKUP(S30,補助額!A:H,7,FALSE)),"－"),"")</f>
        <v/>
      </c>
      <c r="U30" s="93" t="str">
        <f>IF(AND(Q30&lt;&gt;"",T30&lt;&gt;""),T30*Q30,"")</f>
        <v/>
      </c>
      <c r="V30" s="87" t="str">
        <f>IF(P30="","",IF(OR($N$2="選択してください",$N$2=""),"地域を選択してください",IF(OR($P$2="選択してください",$P$2=""),"建て方を選択してください",IFERROR(VLOOKUP(W30,こどもエコグレード!A:E,5,FALSE),"対象外"))))</f>
        <v/>
      </c>
      <c r="W30" s="87" t="str">
        <f t="shared" si="2"/>
        <v>共同住宅選択してください</v>
      </c>
      <c r="X30" s="87" t="str">
        <f t="shared" si="3"/>
        <v>こどもエコ内窓</v>
      </c>
      <c r="Y30" s="88" t="str">
        <f>IF(P30&lt;&gt;"",IFERROR(IF($P$2="共同住宅（4階建以上）",VLOOKUP(X30,補助額!A:H,8,FALSE),VLOOKUP(X30,補助額!A:H,7,FALSE)),"－"),"")</f>
        <v/>
      </c>
      <c r="Z30" s="94" t="str">
        <f>IF(AND(Q30&lt;&gt;"",Y30&lt;&gt;""),Y30*Q30,"")</f>
        <v/>
      </c>
      <c r="AA30" s="87" t="str">
        <f t="shared" si="11"/>
        <v/>
      </c>
      <c r="AB30" s="87" t="str">
        <f t="shared" si="4"/>
        <v>こどもエコ内窓</v>
      </c>
      <c r="AC30" s="88" t="str">
        <f>IF(P30&lt;&gt;"",IFERROR(IF($P$2="共同住宅（4階建以上）",VLOOKUP(AB30,補助額!A:H,8,FALSE),VLOOKUP(AB30,補助額!A:H,7,FALSE)),"－"),"")</f>
        <v/>
      </c>
      <c r="AD30" s="95" t="str">
        <f>IF(AND(Q30&lt;&gt;"",AC30&lt;&gt;""),AC30*Q30,"")</f>
        <v/>
      </c>
      <c r="AE30" s="90" t="str">
        <f>IF(P30="","",IF(OR($N$2="選択してください",$N$2=""),"地域を選択してください",IF(OR($P$2="選択してください",$P$2=""),"建て方を選択してください",IFERROR(VLOOKUP(AF30,こどもエコグレード!A:F,6,FALSE),"対象外"))))</f>
        <v/>
      </c>
      <c r="AF30" s="90" t="str">
        <f t="shared" si="13"/>
        <v>共同住宅選択してください</v>
      </c>
    </row>
    <row r="31" spans="1:32" ht="18" customHeight="1">
      <c r="A31" s="74" t="str">
        <f t="shared" si="5"/>
        <v/>
      </c>
      <c r="B31" s="74" t="str">
        <f t="shared" si="6"/>
        <v/>
      </c>
      <c r="C31" s="74" t="str">
        <f t="shared" si="7"/>
        <v/>
      </c>
      <c r="D31" s="74" t="str">
        <f t="shared" si="0"/>
        <v/>
      </c>
      <c r="E31" s="74">
        <f>IFERROR(VLOOKUP(H31&amp;I31,LIXIL対象製品リスト!T:W,3,FALSE),0)</f>
        <v>0</v>
      </c>
      <c r="F31" s="74">
        <f>IFERROR(VLOOKUP(I31&amp;J31,LIXIL対象製品リスト!T:W,4,FALSE),0)</f>
        <v>0</v>
      </c>
      <c r="H31" s="91"/>
      <c r="I31" s="81"/>
      <c r="J31" s="80"/>
      <c r="K31" s="81"/>
      <c r="L31" s="80"/>
      <c r="M31" s="80"/>
      <c r="N31" s="82" t="str">
        <f>IF(OR(L31="",M31=""),"",IF((L31+E31)*(M31+F31)/10^6&gt;=サイズ!$D$13,"大（L）",IF((L31+E31)*(M31+F31)/10^6&gt;=サイズ!$D$12,"中（M）",IF((L31+E31)*(M31+F31)/10^6&gt;=サイズ!$D$11,"小（S）",IF((L31+E31)*(M31+F31)/10^6&gt;=サイズ!$D$10,"極小（X）","対象外")))))</f>
        <v/>
      </c>
      <c r="O31" s="82" t="str">
        <f>IFERROR(IF(OR(H31="",I31="",J31="",K31="",L31="",M31=""),"",VLOOKUP(SUBSTITUTE(H31&amp;I31&amp;J31&amp;K31&amp;N31,CHAR(10),""),LIXIL対象製品リスト!R:S,2,FALSE)),"対象の型番はありません")</f>
        <v/>
      </c>
      <c r="P31" s="82" t="str">
        <f t="shared" si="8"/>
        <v/>
      </c>
      <c r="Q31" s="92"/>
      <c r="R31" s="84" t="str">
        <f>IF(P31&lt;&gt;"",IF(P31="P","SS",IF(OR(P31="S",P31="A"),P31,IF(AND(P31="B",IFERROR(VLOOKUP(O31,LIXIL対象製品リスト!J:AA,8,FALSE),"")="○"),IF(OR($P$2="",$P$2="選択してください"),"建て方を選択してください",IF($P$2="共同住宅（4階建以上）",P31,"対象外")),"対象外"))),"")</f>
        <v/>
      </c>
      <c r="S31" s="84" t="str">
        <f t="shared" si="1"/>
        <v>窓リノベ内窓</v>
      </c>
      <c r="T31" s="85" t="str">
        <f>IF(P31&lt;&gt;"",IFERROR(IF($P$2="共同住宅（4階建以上）",VLOOKUP(S31,補助額!A:H,8,FALSE),VLOOKUP(S31,補助額!A:H,7,FALSE)),"－"),"")</f>
        <v/>
      </c>
      <c r="U31" s="93" t="str">
        <f t="shared" si="9"/>
        <v/>
      </c>
      <c r="V31" s="87" t="str">
        <f>IF(P31="","",IF(OR($N$2="選択してください",$N$2=""),"地域を選択してください",IF(OR($P$2="選択してください",$P$2=""),"建て方を選択してください",IFERROR(VLOOKUP(W31,こどもエコグレード!A:E,5,FALSE),"対象外"))))</f>
        <v/>
      </c>
      <c r="W31" s="87" t="str">
        <f t="shared" si="2"/>
        <v>共同住宅選択してください</v>
      </c>
      <c r="X31" s="87" t="str">
        <f t="shared" si="3"/>
        <v>こどもエコ内窓</v>
      </c>
      <c r="Y31" s="88" t="str">
        <f>IF(P31&lt;&gt;"",IFERROR(IF($P$2="共同住宅（4階建以上）",VLOOKUP(X31,補助額!A:H,8,FALSE),VLOOKUP(X31,補助額!A:H,7,FALSE)),"－"),"")</f>
        <v/>
      </c>
      <c r="Z31" s="94" t="str">
        <f t="shared" si="10"/>
        <v/>
      </c>
      <c r="AA31" s="87" t="str">
        <f t="shared" si="11"/>
        <v/>
      </c>
      <c r="AB31" s="87" t="str">
        <f t="shared" si="4"/>
        <v>こどもエコ内窓</v>
      </c>
      <c r="AC31" s="88" t="str">
        <f>IF(P31&lt;&gt;"",IFERROR(IF($P$2="共同住宅（4階建以上）",VLOOKUP(AB31,補助額!A:H,8,FALSE),VLOOKUP(AB31,補助額!A:H,7,FALSE)),"－"),"")</f>
        <v/>
      </c>
      <c r="AD31" s="95" t="str">
        <f t="shared" si="12"/>
        <v/>
      </c>
      <c r="AE31" s="90" t="str">
        <f>IF(P31="","",IF(OR($N$2="選択してください",$N$2=""),"地域を選択してください",IF(OR($P$2="選択してください",$P$2=""),"建て方を選択してください",IFERROR(VLOOKUP(AF31,こどもエコグレード!A:F,6,FALSE),"対象外"))))</f>
        <v/>
      </c>
      <c r="AF31" s="90" t="str">
        <f t="shared" si="13"/>
        <v>共同住宅選択してください</v>
      </c>
    </row>
    <row r="32" spans="1:32" ht="18" customHeight="1">
      <c r="A32" s="74" t="str">
        <f t="shared" si="5"/>
        <v/>
      </c>
      <c r="B32" s="74" t="str">
        <f t="shared" si="6"/>
        <v/>
      </c>
      <c r="C32" s="74" t="str">
        <f t="shared" si="7"/>
        <v/>
      </c>
      <c r="D32" s="74" t="str">
        <f t="shared" si="0"/>
        <v/>
      </c>
      <c r="E32" s="74">
        <f>IFERROR(VLOOKUP(H32&amp;I32,LIXIL対象製品リスト!T:W,3,FALSE),0)</f>
        <v>0</v>
      </c>
      <c r="F32" s="74">
        <f>IFERROR(VLOOKUP(I32&amp;J32,LIXIL対象製品リスト!T:W,4,FALSE),0)</f>
        <v>0</v>
      </c>
      <c r="H32" s="91"/>
      <c r="I32" s="81"/>
      <c r="J32" s="80"/>
      <c r="K32" s="81"/>
      <c r="L32" s="80"/>
      <c r="M32" s="80"/>
      <c r="N32" s="82" t="str">
        <f>IF(OR(L32="",M32=""),"",IF((L32+E32)*(M32+F32)/10^6&gt;=サイズ!$D$13,"大（L）",IF((L32+E32)*(M32+F32)/10^6&gt;=サイズ!$D$12,"中（M）",IF((L32+E32)*(M32+F32)/10^6&gt;=サイズ!$D$11,"小（S）",IF((L32+E32)*(M32+F32)/10^6&gt;=サイズ!$D$10,"極小（X）","対象外")))))</f>
        <v/>
      </c>
      <c r="O32" s="82" t="str">
        <f>IFERROR(IF(OR(H32="",I32="",J32="",K32="",L32="",M32=""),"",VLOOKUP(SUBSTITUTE(H32&amp;I32&amp;J32&amp;K32&amp;N32,CHAR(10),""),LIXIL対象製品リスト!R:S,2,FALSE)),"対象の型番はありません")</f>
        <v/>
      </c>
      <c r="P32" s="82" t="str">
        <f t="shared" si="8"/>
        <v/>
      </c>
      <c r="Q32" s="92"/>
      <c r="R32" s="84" t="str">
        <f>IF(P32&lt;&gt;"",IF(P32="P","SS",IF(OR(P32="S",P32="A"),P32,IF(AND(P32="B",IFERROR(VLOOKUP(O32,LIXIL対象製品リスト!J:AA,8,FALSE),"")="○"),IF(OR($P$2="",$P$2="選択してください"),"建て方を選択してください",IF($P$2="共同住宅（4階建以上）",P32,"対象外")),"対象外"))),"")</f>
        <v/>
      </c>
      <c r="S32" s="84" t="str">
        <f t="shared" si="1"/>
        <v>窓リノベ内窓</v>
      </c>
      <c r="T32" s="85" t="str">
        <f>IF(P32&lt;&gt;"",IFERROR(IF($P$2="共同住宅（4階建以上）",VLOOKUP(S32,補助額!A:H,8,FALSE),VLOOKUP(S32,補助額!A:H,7,FALSE)),"－"),"")</f>
        <v/>
      </c>
      <c r="U32" s="93" t="str">
        <f t="shared" si="9"/>
        <v/>
      </c>
      <c r="V32" s="87" t="str">
        <f>IF(P32="","",IF(OR($N$2="選択してください",$N$2=""),"地域を選択してください",IF(OR($P$2="選択してください",$P$2=""),"建て方を選択してください",IFERROR(VLOOKUP(W32,こどもエコグレード!A:E,5,FALSE),"対象外"))))</f>
        <v/>
      </c>
      <c r="W32" s="87" t="str">
        <f t="shared" si="2"/>
        <v>共同住宅選択してください</v>
      </c>
      <c r="X32" s="87" t="str">
        <f t="shared" si="3"/>
        <v>こどもエコ内窓</v>
      </c>
      <c r="Y32" s="88" t="str">
        <f>IF(P32&lt;&gt;"",IFERROR(IF($P$2="共同住宅（4階建以上）",VLOOKUP(X32,補助額!A:H,8,FALSE),VLOOKUP(X32,補助額!A:H,7,FALSE)),"－"),"")</f>
        <v/>
      </c>
      <c r="Z32" s="94" t="str">
        <f t="shared" si="10"/>
        <v/>
      </c>
      <c r="AA32" s="87" t="str">
        <f t="shared" si="11"/>
        <v/>
      </c>
      <c r="AB32" s="87" t="str">
        <f t="shared" si="4"/>
        <v>こどもエコ内窓</v>
      </c>
      <c r="AC32" s="88" t="str">
        <f>IF(P32&lt;&gt;"",IFERROR(IF($P$2="共同住宅（4階建以上）",VLOOKUP(AB32,補助額!A:H,8,FALSE),VLOOKUP(AB32,補助額!A:H,7,FALSE)),"－"),"")</f>
        <v/>
      </c>
      <c r="AD32" s="95" t="str">
        <f t="shared" si="12"/>
        <v/>
      </c>
      <c r="AE32" s="90" t="str">
        <f>IF(P32="","",IF(OR($N$2="選択してください",$N$2=""),"地域を選択してください",IF(OR($P$2="選択してください",$P$2=""),"建て方を選択してください",IFERROR(VLOOKUP(AF32,こどもエコグレード!A:F,6,FALSE),"対象外"))))</f>
        <v/>
      </c>
      <c r="AF32" s="90" t="str">
        <f t="shared" si="13"/>
        <v>共同住宅選択してください</v>
      </c>
    </row>
    <row r="33" spans="1:32" ht="18" customHeight="1">
      <c r="A33" s="74" t="str">
        <f t="shared" si="5"/>
        <v/>
      </c>
      <c r="B33" s="74" t="str">
        <f t="shared" si="6"/>
        <v/>
      </c>
      <c r="C33" s="74" t="str">
        <f t="shared" si="7"/>
        <v/>
      </c>
      <c r="D33" s="74" t="str">
        <f t="shared" si="0"/>
        <v/>
      </c>
      <c r="E33" s="74">
        <f>IFERROR(VLOOKUP(H33&amp;I33,LIXIL対象製品リスト!T:W,3,FALSE),0)</f>
        <v>0</v>
      </c>
      <c r="F33" s="74">
        <f>IFERROR(VLOOKUP(I33&amp;J33,LIXIL対象製品リスト!T:W,4,FALSE),0)</f>
        <v>0</v>
      </c>
      <c r="H33" s="91"/>
      <c r="I33" s="81"/>
      <c r="J33" s="80"/>
      <c r="K33" s="81"/>
      <c r="L33" s="80"/>
      <c r="M33" s="80"/>
      <c r="N33" s="82" t="str">
        <f>IF(OR(L33="",M33=""),"",IF((L33+E33)*(M33+F33)/10^6&gt;=サイズ!$D$13,"大（L）",IF((L33+E33)*(M33+F33)/10^6&gt;=サイズ!$D$12,"中（M）",IF((L33+E33)*(M33+F33)/10^6&gt;=サイズ!$D$11,"小（S）",IF((L33+E33)*(M33+F33)/10^6&gt;=サイズ!$D$10,"極小（X）","対象外")))))</f>
        <v/>
      </c>
      <c r="O33" s="82" t="str">
        <f>IFERROR(IF(OR(H33="",I33="",J33="",K33="",L33="",M33=""),"",VLOOKUP(SUBSTITUTE(H33&amp;I33&amp;J33&amp;K33&amp;N33,CHAR(10),""),LIXIL対象製品リスト!R:S,2,FALSE)),"対象の型番はありません")</f>
        <v/>
      </c>
      <c r="P33" s="82" t="str">
        <f t="shared" si="8"/>
        <v/>
      </c>
      <c r="Q33" s="92"/>
      <c r="R33" s="84" t="str">
        <f>IF(P33&lt;&gt;"",IF(P33="P","SS",IF(OR(P33="S",P33="A"),P33,IF(AND(P33="B",IFERROR(VLOOKUP(O33,LIXIL対象製品リスト!J:AA,8,FALSE),"")="○"),IF(OR($P$2="",$P$2="選択してください"),"建て方を選択してください",IF($P$2="共同住宅（4階建以上）",P33,"対象外")),"対象外"))),"")</f>
        <v/>
      </c>
      <c r="S33" s="84" t="str">
        <f t="shared" si="1"/>
        <v>窓リノベ内窓</v>
      </c>
      <c r="T33" s="85" t="str">
        <f>IF(P33&lt;&gt;"",IFERROR(IF($P$2="共同住宅（4階建以上）",VLOOKUP(S33,補助額!A:H,8,FALSE),VLOOKUP(S33,補助額!A:H,7,FALSE)),"－"),"")</f>
        <v/>
      </c>
      <c r="U33" s="93" t="str">
        <f t="shared" si="9"/>
        <v/>
      </c>
      <c r="V33" s="87" t="str">
        <f>IF(P33="","",IF(OR($N$2="選択してください",$N$2=""),"地域を選択してください",IF(OR($P$2="選択してください",$P$2=""),"建て方を選択してください",IFERROR(VLOOKUP(W33,こどもエコグレード!A:E,5,FALSE),"対象外"))))</f>
        <v/>
      </c>
      <c r="W33" s="87" t="str">
        <f t="shared" si="2"/>
        <v>共同住宅選択してください</v>
      </c>
      <c r="X33" s="87" t="str">
        <f t="shared" si="3"/>
        <v>こどもエコ内窓</v>
      </c>
      <c r="Y33" s="88" t="str">
        <f>IF(P33&lt;&gt;"",IFERROR(IF($P$2="共同住宅（4階建以上）",VLOOKUP(X33,補助額!A:H,8,FALSE),VLOOKUP(X33,補助額!A:H,7,FALSE)),"－"),"")</f>
        <v/>
      </c>
      <c r="Z33" s="94" t="str">
        <f t="shared" si="10"/>
        <v/>
      </c>
      <c r="AA33" s="87" t="str">
        <f t="shared" si="11"/>
        <v/>
      </c>
      <c r="AB33" s="87" t="str">
        <f t="shared" si="4"/>
        <v>こどもエコ内窓</v>
      </c>
      <c r="AC33" s="88" t="str">
        <f>IF(P33&lt;&gt;"",IFERROR(IF($P$2="共同住宅（4階建以上）",VLOOKUP(AB33,補助額!A:H,8,FALSE),VLOOKUP(AB33,補助額!A:H,7,FALSE)),"－"),"")</f>
        <v/>
      </c>
      <c r="AD33" s="95" t="str">
        <f t="shared" si="12"/>
        <v/>
      </c>
      <c r="AE33" s="90" t="str">
        <f>IF(P33="","",IF(OR($N$2="選択してください",$N$2=""),"地域を選択してください",IF(OR($P$2="選択してください",$P$2=""),"建て方を選択してください",IFERROR(VLOOKUP(AF33,こどもエコグレード!A:F,6,FALSE),"対象外"))))</f>
        <v/>
      </c>
      <c r="AF33" s="90" t="str">
        <f t="shared" si="13"/>
        <v>共同住宅選択してください</v>
      </c>
    </row>
    <row r="34" spans="1:32" ht="18" customHeight="1">
      <c r="A34" s="74" t="str">
        <f t="shared" si="5"/>
        <v/>
      </c>
      <c r="B34" s="74" t="str">
        <f t="shared" si="6"/>
        <v/>
      </c>
      <c r="C34" s="74" t="str">
        <f t="shared" si="7"/>
        <v/>
      </c>
      <c r="D34" s="74" t="str">
        <f t="shared" si="0"/>
        <v/>
      </c>
      <c r="E34" s="74">
        <f>IFERROR(VLOOKUP(H34&amp;I34,LIXIL対象製品リスト!T:W,3,FALSE),0)</f>
        <v>0</v>
      </c>
      <c r="F34" s="74">
        <f>IFERROR(VLOOKUP(I34&amp;J34,LIXIL対象製品リスト!T:W,4,FALSE),0)</f>
        <v>0</v>
      </c>
      <c r="H34" s="91"/>
      <c r="I34" s="81"/>
      <c r="J34" s="80"/>
      <c r="K34" s="81"/>
      <c r="L34" s="80"/>
      <c r="M34" s="80"/>
      <c r="N34" s="82" t="str">
        <f>IF(OR(L34="",M34=""),"",IF((L34+E34)*(M34+F34)/10^6&gt;=サイズ!$D$13,"大（L）",IF((L34+E34)*(M34+F34)/10^6&gt;=サイズ!$D$12,"中（M）",IF((L34+E34)*(M34+F34)/10^6&gt;=サイズ!$D$11,"小（S）",IF((L34+E34)*(M34+F34)/10^6&gt;=サイズ!$D$10,"極小（X）","対象外")))))</f>
        <v/>
      </c>
      <c r="O34" s="82" t="str">
        <f>IFERROR(IF(OR(H34="",I34="",J34="",K34="",L34="",M34=""),"",VLOOKUP(SUBSTITUTE(H34&amp;I34&amp;J34&amp;K34&amp;N34,CHAR(10),""),LIXIL対象製品リスト!R:S,2,FALSE)),"対象の型番はありません")</f>
        <v/>
      </c>
      <c r="P34" s="82" t="str">
        <f t="shared" si="8"/>
        <v/>
      </c>
      <c r="Q34" s="92"/>
      <c r="R34" s="84" t="str">
        <f>IF(P34&lt;&gt;"",IF(P34="P","SS",IF(OR(P34="S",P34="A"),P34,IF(AND(P34="B",IFERROR(VLOOKUP(O34,LIXIL対象製品リスト!J:AA,8,FALSE),"")="○"),IF(OR($P$2="",$P$2="選択してください"),"建て方を選択してください",IF($P$2="共同住宅（4階建以上）",P34,"対象外")),"対象外"))),"")</f>
        <v/>
      </c>
      <c r="S34" s="84" t="str">
        <f t="shared" si="1"/>
        <v>窓リノベ内窓</v>
      </c>
      <c r="T34" s="85" t="str">
        <f>IF(P34&lt;&gt;"",IFERROR(IF($P$2="共同住宅（4階建以上）",VLOOKUP(S34,補助額!A:H,8,FALSE),VLOOKUP(S34,補助額!A:H,7,FALSE)),"－"),"")</f>
        <v/>
      </c>
      <c r="U34" s="93" t="str">
        <f t="shared" si="9"/>
        <v/>
      </c>
      <c r="V34" s="87" t="str">
        <f>IF(P34="","",IF(OR($N$2="選択してください",$N$2=""),"地域を選択してください",IF(OR($P$2="選択してください",$P$2=""),"建て方を選択してください",IFERROR(VLOOKUP(W34,こどもエコグレード!A:E,5,FALSE),"対象外"))))</f>
        <v/>
      </c>
      <c r="W34" s="87" t="str">
        <f t="shared" si="2"/>
        <v>共同住宅選択してください</v>
      </c>
      <c r="X34" s="87" t="str">
        <f t="shared" si="3"/>
        <v>こどもエコ内窓</v>
      </c>
      <c r="Y34" s="88" t="str">
        <f>IF(P34&lt;&gt;"",IFERROR(IF($P$2="共同住宅（4階建以上）",VLOOKUP(X34,補助額!A:H,8,FALSE),VLOOKUP(X34,補助額!A:H,7,FALSE)),"－"),"")</f>
        <v/>
      </c>
      <c r="Z34" s="94" t="str">
        <f t="shared" si="10"/>
        <v/>
      </c>
      <c r="AA34" s="87" t="str">
        <f t="shared" si="11"/>
        <v/>
      </c>
      <c r="AB34" s="87" t="str">
        <f t="shared" si="4"/>
        <v>こどもエコ内窓</v>
      </c>
      <c r="AC34" s="88" t="str">
        <f>IF(P34&lt;&gt;"",IFERROR(IF($P$2="共同住宅（4階建以上）",VLOOKUP(AB34,補助額!A:H,8,FALSE),VLOOKUP(AB34,補助額!A:H,7,FALSE)),"－"),"")</f>
        <v/>
      </c>
      <c r="AD34" s="95" t="str">
        <f t="shared" si="12"/>
        <v/>
      </c>
      <c r="AE34" s="90" t="str">
        <f>IF(P34="","",IF(OR($N$2="選択してください",$N$2=""),"地域を選択してください",IF(OR($P$2="選択してください",$P$2=""),"建て方を選択してください",IFERROR(VLOOKUP(AF34,こどもエコグレード!A:F,6,FALSE),"対象外"))))</f>
        <v/>
      </c>
      <c r="AF34" s="90" t="str">
        <f t="shared" si="13"/>
        <v>共同住宅選択してください</v>
      </c>
    </row>
    <row r="35" spans="1:32" ht="18" customHeight="1">
      <c r="A35" s="74" t="str">
        <f t="shared" si="5"/>
        <v/>
      </c>
      <c r="B35" s="74" t="str">
        <f t="shared" si="6"/>
        <v/>
      </c>
      <c r="C35" s="74" t="str">
        <f t="shared" si="7"/>
        <v/>
      </c>
      <c r="D35" s="74" t="str">
        <f t="shared" si="0"/>
        <v/>
      </c>
      <c r="E35" s="74">
        <f>IFERROR(VLOOKUP(H35&amp;I35,LIXIL対象製品リスト!T:W,3,FALSE),0)</f>
        <v>0</v>
      </c>
      <c r="F35" s="74">
        <f>IFERROR(VLOOKUP(I35&amp;J35,LIXIL対象製品リスト!T:W,4,FALSE),0)</f>
        <v>0</v>
      </c>
      <c r="H35" s="91"/>
      <c r="I35" s="81"/>
      <c r="J35" s="80"/>
      <c r="K35" s="81"/>
      <c r="L35" s="80"/>
      <c r="M35" s="80"/>
      <c r="N35" s="82" t="str">
        <f>IF(OR(L35="",M35=""),"",IF((L35+E35)*(M35+F35)/10^6&gt;=サイズ!$D$13,"大（L）",IF((L35+E35)*(M35+F35)/10^6&gt;=サイズ!$D$12,"中（M）",IF((L35+E35)*(M35+F35)/10^6&gt;=サイズ!$D$11,"小（S）",IF((L35+E35)*(M35+F35)/10^6&gt;=サイズ!$D$10,"極小（X）","対象外")))))</f>
        <v/>
      </c>
      <c r="O35" s="82" t="str">
        <f>IFERROR(IF(OR(H35="",I35="",J35="",K35="",L35="",M35=""),"",VLOOKUP(SUBSTITUTE(H35&amp;I35&amp;J35&amp;K35&amp;N35,CHAR(10),""),LIXIL対象製品リスト!R:S,2,FALSE)),"対象の型番はありません")</f>
        <v/>
      </c>
      <c r="P35" s="82" t="str">
        <f t="shared" si="8"/>
        <v/>
      </c>
      <c r="Q35" s="92"/>
      <c r="R35" s="84" t="str">
        <f>IF(P35&lt;&gt;"",IF(P35="P","SS",IF(OR(P35="S",P35="A"),P35,IF(AND(P35="B",IFERROR(VLOOKUP(O35,LIXIL対象製品リスト!J:AA,8,FALSE),"")="○"),IF(OR($P$2="",$P$2="選択してください"),"建て方を選択してください",IF($P$2="共同住宅（4階建以上）",P35,"対象外")),"対象外"))),"")</f>
        <v/>
      </c>
      <c r="S35" s="84" t="str">
        <f t="shared" si="1"/>
        <v>窓リノベ内窓</v>
      </c>
      <c r="T35" s="85" t="str">
        <f>IF(P35&lt;&gt;"",IFERROR(IF($P$2="共同住宅（4階建以上）",VLOOKUP(S35,補助額!A:H,8,FALSE),VLOOKUP(S35,補助額!A:H,7,FALSE)),"－"),"")</f>
        <v/>
      </c>
      <c r="U35" s="93" t="str">
        <f t="shared" si="9"/>
        <v/>
      </c>
      <c r="V35" s="87" t="str">
        <f>IF(P35="","",IF(OR($N$2="選択してください",$N$2=""),"地域を選択してください",IF(OR($P$2="選択してください",$P$2=""),"建て方を選択してください",IFERROR(VLOOKUP(W35,こどもエコグレード!A:E,5,FALSE),"対象外"))))</f>
        <v/>
      </c>
      <c r="W35" s="87" t="str">
        <f t="shared" si="2"/>
        <v>共同住宅選択してください</v>
      </c>
      <c r="X35" s="87" t="str">
        <f t="shared" si="3"/>
        <v>こどもエコ内窓</v>
      </c>
      <c r="Y35" s="88" t="str">
        <f>IF(P35&lt;&gt;"",IFERROR(IF($P$2="共同住宅（4階建以上）",VLOOKUP(X35,補助額!A:H,8,FALSE),VLOOKUP(X35,補助額!A:H,7,FALSE)),"－"),"")</f>
        <v/>
      </c>
      <c r="Z35" s="94" t="str">
        <f t="shared" si="10"/>
        <v/>
      </c>
      <c r="AA35" s="87" t="str">
        <f t="shared" si="11"/>
        <v/>
      </c>
      <c r="AB35" s="87" t="str">
        <f t="shared" si="4"/>
        <v>こどもエコ内窓</v>
      </c>
      <c r="AC35" s="88" t="str">
        <f>IF(P35&lt;&gt;"",IFERROR(IF($P$2="共同住宅（4階建以上）",VLOOKUP(AB35,補助額!A:H,8,FALSE),VLOOKUP(AB35,補助額!A:H,7,FALSE)),"－"),"")</f>
        <v/>
      </c>
      <c r="AD35" s="95" t="str">
        <f t="shared" si="12"/>
        <v/>
      </c>
      <c r="AE35" s="90" t="str">
        <f>IF(P35="","",IF(OR($N$2="選択してください",$N$2=""),"地域を選択してください",IF(OR($P$2="選択してください",$P$2=""),"建て方を選択してください",IFERROR(VLOOKUP(AF35,こどもエコグレード!A:F,6,FALSE),"対象外"))))</f>
        <v/>
      </c>
      <c r="AF35" s="90" t="str">
        <f t="shared" si="13"/>
        <v>共同住宅選択してください</v>
      </c>
    </row>
    <row r="36" spans="1:32" ht="18" customHeight="1">
      <c r="A36" s="74" t="str">
        <f t="shared" si="5"/>
        <v/>
      </c>
      <c r="B36" s="74" t="str">
        <f t="shared" si="6"/>
        <v/>
      </c>
      <c r="C36" s="74" t="str">
        <f t="shared" si="7"/>
        <v/>
      </c>
      <c r="D36" s="74" t="str">
        <f t="shared" si="0"/>
        <v/>
      </c>
      <c r="E36" s="74">
        <f>IFERROR(VLOOKUP(H36&amp;I36,LIXIL対象製品リスト!T:W,3,FALSE),0)</f>
        <v>0</v>
      </c>
      <c r="F36" s="74">
        <f>IFERROR(VLOOKUP(I36&amp;J36,LIXIL対象製品リスト!T:W,4,FALSE),0)</f>
        <v>0</v>
      </c>
      <c r="H36" s="91"/>
      <c r="I36" s="81"/>
      <c r="J36" s="80"/>
      <c r="K36" s="81"/>
      <c r="L36" s="80"/>
      <c r="M36" s="80"/>
      <c r="N36" s="82" t="str">
        <f>IF(OR(L36="",M36=""),"",IF((L36+E36)*(M36+F36)/10^6&gt;=サイズ!$D$13,"大（L）",IF((L36+E36)*(M36+F36)/10^6&gt;=サイズ!$D$12,"中（M）",IF((L36+E36)*(M36+F36)/10^6&gt;=サイズ!$D$11,"小（S）",IF((L36+E36)*(M36+F36)/10^6&gt;=サイズ!$D$10,"極小（X）","対象外")))))</f>
        <v/>
      </c>
      <c r="O36" s="82" t="str">
        <f>IFERROR(IF(OR(H36="",I36="",J36="",K36="",L36="",M36=""),"",VLOOKUP(SUBSTITUTE(H36&amp;I36&amp;J36&amp;K36&amp;N36,CHAR(10),""),LIXIL対象製品リスト!R:S,2,FALSE)),"対象の型番はありません")</f>
        <v/>
      </c>
      <c r="P36" s="82" t="str">
        <f t="shared" si="8"/>
        <v/>
      </c>
      <c r="Q36" s="92"/>
      <c r="R36" s="84" t="str">
        <f>IF(P36&lt;&gt;"",IF(P36="P","SS",IF(OR(P36="S",P36="A"),P36,IF(AND(P36="B",IFERROR(VLOOKUP(O36,LIXIL対象製品リスト!J:AA,8,FALSE),"")="○"),IF(OR($P$2="",$P$2="選択してください"),"建て方を選択してください",IF($P$2="共同住宅（4階建以上）",P36,"対象外")),"対象外"))),"")</f>
        <v/>
      </c>
      <c r="S36" s="84" t="str">
        <f t="shared" si="1"/>
        <v>窓リノベ内窓</v>
      </c>
      <c r="T36" s="85" t="str">
        <f>IF(P36&lt;&gt;"",IFERROR(IF($P$2="共同住宅（4階建以上）",VLOOKUP(S36,補助額!A:H,8,FALSE),VLOOKUP(S36,補助額!A:H,7,FALSE)),"－"),"")</f>
        <v/>
      </c>
      <c r="U36" s="93" t="str">
        <f t="shared" si="9"/>
        <v/>
      </c>
      <c r="V36" s="87" t="str">
        <f>IF(P36="","",IF(OR($N$2="選択してください",$N$2=""),"地域を選択してください",IF(OR($P$2="選択してください",$P$2=""),"建て方を選択してください",IFERROR(VLOOKUP(W36,こどもエコグレード!A:E,5,FALSE),"対象外"))))</f>
        <v/>
      </c>
      <c r="W36" s="87" t="str">
        <f t="shared" si="2"/>
        <v>共同住宅選択してください</v>
      </c>
      <c r="X36" s="87" t="str">
        <f t="shared" si="3"/>
        <v>こどもエコ内窓</v>
      </c>
      <c r="Y36" s="88" t="str">
        <f>IF(P36&lt;&gt;"",IFERROR(IF($P$2="共同住宅（4階建以上）",VLOOKUP(X36,補助額!A:H,8,FALSE),VLOOKUP(X36,補助額!A:H,7,FALSE)),"－"),"")</f>
        <v/>
      </c>
      <c r="Z36" s="94" t="str">
        <f t="shared" si="10"/>
        <v/>
      </c>
      <c r="AA36" s="87" t="str">
        <f t="shared" si="11"/>
        <v/>
      </c>
      <c r="AB36" s="87" t="str">
        <f t="shared" si="4"/>
        <v>こどもエコ内窓</v>
      </c>
      <c r="AC36" s="88" t="str">
        <f>IF(P36&lt;&gt;"",IFERROR(IF($P$2="共同住宅（4階建以上）",VLOOKUP(AB36,補助額!A:H,8,FALSE),VLOOKUP(AB36,補助額!A:H,7,FALSE)),"－"),"")</f>
        <v/>
      </c>
      <c r="AD36" s="95" t="str">
        <f t="shared" si="12"/>
        <v/>
      </c>
      <c r="AE36" s="90" t="str">
        <f>IF(P36="","",IF(OR($N$2="選択してください",$N$2=""),"地域を選択してください",IF(OR($P$2="選択してください",$P$2=""),"建て方を選択してください",IFERROR(VLOOKUP(AF36,こどもエコグレード!A:F,6,FALSE),"対象外"))))</f>
        <v/>
      </c>
      <c r="AF36" s="90" t="str">
        <f t="shared" si="13"/>
        <v>共同住宅選択してください</v>
      </c>
    </row>
    <row r="37" spans="1:32" ht="18" customHeight="1">
      <c r="A37" s="74" t="str">
        <f t="shared" si="5"/>
        <v/>
      </c>
      <c r="B37" s="74" t="str">
        <f t="shared" si="6"/>
        <v/>
      </c>
      <c r="C37" s="74" t="str">
        <f t="shared" si="7"/>
        <v/>
      </c>
      <c r="D37" s="74" t="str">
        <f t="shared" si="0"/>
        <v/>
      </c>
      <c r="E37" s="74">
        <f>IFERROR(VLOOKUP(H37&amp;I37,LIXIL対象製品リスト!T:W,3,FALSE),0)</f>
        <v>0</v>
      </c>
      <c r="F37" s="74">
        <f>IFERROR(VLOOKUP(I37&amp;J37,LIXIL対象製品リスト!T:W,4,FALSE),0)</f>
        <v>0</v>
      </c>
      <c r="H37" s="91"/>
      <c r="I37" s="81"/>
      <c r="J37" s="80"/>
      <c r="K37" s="81"/>
      <c r="L37" s="80"/>
      <c r="M37" s="80"/>
      <c r="N37" s="82" t="str">
        <f>IF(OR(L37="",M37=""),"",IF((L37+E37)*(M37+F37)/10^6&gt;=サイズ!$D$13,"大（L）",IF((L37+E37)*(M37+F37)/10^6&gt;=サイズ!$D$12,"中（M）",IF((L37+E37)*(M37+F37)/10^6&gt;=サイズ!$D$11,"小（S）",IF((L37+E37)*(M37+F37)/10^6&gt;=サイズ!$D$10,"極小（X）","対象外")))))</f>
        <v/>
      </c>
      <c r="O37" s="82" t="str">
        <f>IFERROR(IF(OR(H37="",I37="",J37="",K37="",L37="",M37=""),"",VLOOKUP(SUBSTITUTE(H37&amp;I37&amp;J37&amp;K37&amp;N37,CHAR(10),""),LIXIL対象製品リスト!R:S,2,FALSE)),"対象の型番はありません")</f>
        <v/>
      </c>
      <c r="P37" s="82" t="str">
        <f t="shared" si="8"/>
        <v/>
      </c>
      <c r="Q37" s="92"/>
      <c r="R37" s="84" t="str">
        <f>IF(P37&lt;&gt;"",IF(P37="P","SS",IF(OR(P37="S",P37="A"),P37,IF(AND(P37="B",IFERROR(VLOOKUP(O37,LIXIL対象製品リスト!J:AA,8,FALSE),"")="○"),IF(OR($P$2="",$P$2="選択してください"),"建て方を選択してください",IF($P$2="共同住宅（4階建以上）",P37,"対象外")),"対象外"))),"")</f>
        <v/>
      </c>
      <c r="S37" s="84" t="str">
        <f t="shared" si="1"/>
        <v>窓リノベ内窓</v>
      </c>
      <c r="T37" s="85" t="str">
        <f>IF(P37&lt;&gt;"",IFERROR(IF($P$2="共同住宅（4階建以上）",VLOOKUP(S37,補助額!A:H,8,FALSE),VLOOKUP(S37,補助額!A:H,7,FALSE)),"－"),"")</f>
        <v/>
      </c>
      <c r="U37" s="93" t="str">
        <f t="shared" si="9"/>
        <v/>
      </c>
      <c r="V37" s="87" t="str">
        <f>IF(P37="","",IF(OR($N$2="選択してください",$N$2=""),"地域を選択してください",IF(OR($P$2="選択してください",$P$2=""),"建て方を選択してください",IFERROR(VLOOKUP(W37,こどもエコグレード!A:E,5,FALSE),"対象外"))))</f>
        <v/>
      </c>
      <c r="W37" s="87" t="str">
        <f t="shared" si="2"/>
        <v>共同住宅選択してください</v>
      </c>
      <c r="X37" s="87" t="str">
        <f t="shared" si="3"/>
        <v>こどもエコ内窓</v>
      </c>
      <c r="Y37" s="88" t="str">
        <f>IF(P37&lt;&gt;"",IFERROR(IF($P$2="共同住宅（4階建以上）",VLOOKUP(X37,補助額!A:H,8,FALSE),VLOOKUP(X37,補助額!A:H,7,FALSE)),"－"),"")</f>
        <v/>
      </c>
      <c r="Z37" s="94" t="str">
        <f t="shared" si="10"/>
        <v/>
      </c>
      <c r="AA37" s="87" t="str">
        <f t="shared" si="11"/>
        <v/>
      </c>
      <c r="AB37" s="87" t="str">
        <f t="shared" si="4"/>
        <v>こどもエコ内窓</v>
      </c>
      <c r="AC37" s="88" t="str">
        <f>IF(P37&lt;&gt;"",IFERROR(IF($P$2="共同住宅（4階建以上）",VLOOKUP(AB37,補助額!A:H,8,FALSE),VLOOKUP(AB37,補助額!A:H,7,FALSE)),"－"),"")</f>
        <v/>
      </c>
      <c r="AD37" s="95" t="str">
        <f t="shared" si="12"/>
        <v/>
      </c>
      <c r="AE37" s="90" t="str">
        <f>IF(P37="","",IF(OR($N$2="選択してください",$N$2=""),"地域を選択してください",IF(OR($P$2="選択してください",$P$2=""),"建て方を選択してください",IFERROR(VLOOKUP(AF37,こどもエコグレード!A:F,6,FALSE),"対象外"))))</f>
        <v/>
      </c>
      <c r="AF37" s="90" t="str">
        <f t="shared" si="13"/>
        <v>共同住宅選択してください</v>
      </c>
    </row>
    <row r="38" spans="1:32" ht="18" customHeight="1">
      <c r="A38" s="74" t="str">
        <f t="shared" si="5"/>
        <v/>
      </c>
      <c r="B38" s="74" t="str">
        <f t="shared" si="6"/>
        <v/>
      </c>
      <c r="C38" s="74" t="str">
        <f t="shared" si="7"/>
        <v/>
      </c>
      <c r="D38" s="74" t="str">
        <f t="shared" si="0"/>
        <v/>
      </c>
      <c r="E38" s="74">
        <f>IFERROR(VLOOKUP(H38&amp;I38,LIXIL対象製品リスト!T:W,3,FALSE),0)</f>
        <v>0</v>
      </c>
      <c r="F38" s="74">
        <f>IFERROR(VLOOKUP(I38&amp;J38,LIXIL対象製品リスト!T:W,4,FALSE),0)</f>
        <v>0</v>
      </c>
      <c r="H38" s="91"/>
      <c r="I38" s="81"/>
      <c r="J38" s="80"/>
      <c r="K38" s="81"/>
      <c r="L38" s="80"/>
      <c r="M38" s="80"/>
      <c r="N38" s="82" t="str">
        <f>IF(OR(L38="",M38=""),"",IF((L38+E38)*(M38+F38)/10^6&gt;=サイズ!$D$13,"大（L）",IF((L38+E38)*(M38+F38)/10^6&gt;=サイズ!$D$12,"中（M）",IF((L38+E38)*(M38+F38)/10^6&gt;=サイズ!$D$11,"小（S）",IF((L38+E38)*(M38+F38)/10^6&gt;=サイズ!$D$10,"極小（X）","対象外")))))</f>
        <v/>
      </c>
      <c r="O38" s="82" t="str">
        <f>IFERROR(IF(OR(H38="",I38="",J38="",K38="",L38="",M38=""),"",VLOOKUP(SUBSTITUTE(H38&amp;I38&amp;J38&amp;K38&amp;N38,CHAR(10),""),LIXIL対象製品リスト!R:S,2,FALSE)),"対象の型番はありません")</f>
        <v/>
      </c>
      <c r="P38" s="82" t="str">
        <f t="shared" si="8"/>
        <v/>
      </c>
      <c r="Q38" s="92"/>
      <c r="R38" s="84" t="str">
        <f>IF(P38&lt;&gt;"",IF(P38="P","SS",IF(OR(P38="S",P38="A"),P38,IF(AND(P38="B",IFERROR(VLOOKUP(O38,LIXIL対象製品リスト!J:AA,8,FALSE),"")="○"),IF(OR($P$2="",$P$2="選択してください"),"建て方を選択してください",IF($P$2="共同住宅（4階建以上）",P38,"対象外")),"対象外"))),"")</f>
        <v/>
      </c>
      <c r="S38" s="84" t="str">
        <f t="shared" si="1"/>
        <v>窓リノベ内窓</v>
      </c>
      <c r="T38" s="85" t="str">
        <f>IF(P38&lt;&gt;"",IFERROR(IF($P$2="共同住宅（4階建以上）",VLOOKUP(S38,補助額!A:H,8,FALSE),VLOOKUP(S38,補助額!A:H,7,FALSE)),"－"),"")</f>
        <v/>
      </c>
      <c r="U38" s="93" t="str">
        <f t="shared" si="9"/>
        <v/>
      </c>
      <c r="V38" s="87" t="str">
        <f>IF(P38="","",IF(OR($N$2="選択してください",$N$2=""),"地域を選択してください",IF(OR($P$2="選択してください",$P$2=""),"建て方を選択してください",IFERROR(VLOOKUP(W38,こどもエコグレード!A:E,5,FALSE),"対象外"))))</f>
        <v/>
      </c>
      <c r="W38" s="87" t="str">
        <f t="shared" si="2"/>
        <v>共同住宅選択してください</v>
      </c>
      <c r="X38" s="87" t="str">
        <f t="shared" si="3"/>
        <v>こどもエコ内窓</v>
      </c>
      <c r="Y38" s="88" t="str">
        <f>IF(P38&lt;&gt;"",IFERROR(IF($P$2="共同住宅（4階建以上）",VLOOKUP(X38,補助額!A:H,8,FALSE),VLOOKUP(X38,補助額!A:H,7,FALSE)),"－"),"")</f>
        <v/>
      </c>
      <c r="Z38" s="94" t="str">
        <f t="shared" si="10"/>
        <v/>
      </c>
      <c r="AA38" s="87" t="str">
        <f t="shared" si="11"/>
        <v/>
      </c>
      <c r="AB38" s="87" t="str">
        <f t="shared" si="4"/>
        <v>こどもエコ内窓</v>
      </c>
      <c r="AC38" s="88" t="str">
        <f>IF(P38&lt;&gt;"",IFERROR(IF($P$2="共同住宅（4階建以上）",VLOOKUP(AB38,補助額!A:H,8,FALSE),VLOOKUP(AB38,補助額!A:H,7,FALSE)),"－"),"")</f>
        <v/>
      </c>
      <c r="AD38" s="95" t="str">
        <f t="shared" si="12"/>
        <v/>
      </c>
      <c r="AE38" s="90" t="str">
        <f>IF(P38="","",IF(OR($N$2="選択してください",$N$2=""),"地域を選択してください",IF(OR($P$2="選択してください",$P$2=""),"建て方を選択してください",IFERROR(VLOOKUP(AF38,こどもエコグレード!A:F,6,FALSE),"対象外"))))</f>
        <v/>
      </c>
      <c r="AF38" s="90" t="str">
        <f t="shared" si="13"/>
        <v>共同住宅選択してください</v>
      </c>
    </row>
    <row r="39" spans="1:32" ht="18" customHeight="1">
      <c r="A39" s="74" t="str">
        <f t="shared" si="5"/>
        <v/>
      </c>
      <c r="B39" s="74" t="str">
        <f t="shared" si="6"/>
        <v/>
      </c>
      <c r="C39" s="74" t="str">
        <f t="shared" si="7"/>
        <v/>
      </c>
      <c r="D39" s="74" t="str">
        <f t="shared" si="0"/>
        <v/>
      </c>
      <c r="E39" s="74">
        <f>IFERROR(VLOOKUP(H39&amp;I39,LIXIL対象製品リスト!T:W,3,FALSE),0)</f>
        <v>0</v>
      </c>
      <c r="F39" s="74">
        <f>IFERROR(VLOOKUP(I39&amp;J39,LIXIL対象製品リスト!T:W,4,FALSE),0)</f>
        <v>0</v>
      </c>
      <c r="H39" s="91"/>
      <c r="I39" s="81"/>
      <c r="J39" s="80"/>
      <c r="K39" s="81"/>
      <c r="L39" s="80"/>
      <c r="M39" s="80"/>
      <c r="N39" s="82" t="str">
        <f>IF(OR(L39="",M39=""),"",IF((L39+E39)*(M39+F39)/10^6&gt;=サイズ!$D$13,"大（L）",IF((L39+E39)*(M39+F39)/10^6&gt;=サイズ!$D$12,"中（M）",IF((L39+E39)*(M39+F39)/10^6&gt;=サイズ!$D$11,"小（S）",IF((L39+E39)*(M39+F39)/10^6&gt;=サイズ!$D$10,"極小（X）","対象外")))))</f>
        <v/>
      </c>
      <c r="O39" s="82" t="str">
        <f>IFERROR(IF(OR(H39="",I39="",J39="",K39="",L39="",M39=""),"",VLOOKUP(SUBSTITUTE(H39&amp;I39&amp;J39&amp;K39&amp;N39,CHAR(10),""),LIXIL対象製品リスト!R:S,2,FALSE)),"対象の型番はありません")</f>
        <v/>
      </c>
      <c r="P39" s="82" t="str">
        <f t="shared" si="8"/>
        <v/>
      </c>
      <c r="Q39" s="92"/>
      <c r="R39" s="84" t="str">
        <f>IF(P39&lt;&gt;"",IF(P39="P","SS",IF(OR(P39="S",P39="A"),P39,IF(AND(P39="B",IFERROR(VLOOKUP(O39,LIXIL対象製品リスト!J:AA,8,FALSE),"")="○"),IF(OR($P$2="",$P$2="選択してください"),"建て方を選択してください",IF($P$2="共同住宅（4階建以上）",P39,"対象外")),"対象外"))),"")</f>
        <v/>
      </c>
      <c r="S39" s="84" t="str">
        <f t="shared" si="1"/>
        <v>窓リノベ内窓</v>
      </c>
      <c r="T39" s="85" t="str">
        <f>IF(P39&lt;&gt;"",IFERROR(IF($P$2="共同住宅（4階建以上）",VLOOKUP(S39,補助額!A:H,8,FALSE),VLOOKUP(S39,補助額!A:H,7,FALSE)),"－"),"")</f>
        <v/>
      </c>
      <c r="U39" s="93" t="str">
        <f t="shared" si="9"/>
        <v/>
      </c>
      <c r="V39" s="87" t="str">
        <f>IF(P39="","",IF(OR($N$2="選択してください",$N$2=""),"地域を選択してください",IF(OR($P$2="選択してください",$P$2=""),"建て方を選択してください",IFERROR(VLOOKUP(W39,こどもエコグレード!A:E,5,FALSE),"対象外"))))</f>
        <v/>
      </c>
      <c r="W39" s="87" t="str">
        <f t="shared" si="2"/>
        <v>共同住宅選択してください</v>
      </c>
      <c r="X39" s="87" t="str">
        <f t="shared" si="3"/>
        <v>こどもエコ内窓</v>
      </c>
      <c r="Y39" s="88" t="str">
        <f>IF(P39&lt;&gt;"",IFERROR(IF($P$2="共同住宅（4階建以上）",VLOOKUP(X39,補助額!A:H,8,FALSE),VLOOKUP(X39,補助額!A:H,7,FALSE)),"－"),"")</f>
        <v/>
      </c>
      <c r="Z39" s="94" t="str">
        <f t="shared" si="10"/>
        <v/>
      </c>
      <c r="AA39" s="87" t="str">
        <f t="shared" si="11"/>
        <v/>
      </c>
      <c r="AB39" s="87" t="str">
        <f t="shared" si="4"/>
        <v>こどもエコ内窓</v>
      </c>
      <c r="AC39" s="88" t="str">
        <f>IF(P39&lt;&gt;"",IFERROR(IF($P$2="共同住宅（4階建以上）",VLOOKUP(AB39,補助額!A:H,8,FALSE),VLOOKUP(AB39,補助額!A:H,7,FALSE)),"－"),"")</f>
        <v/>
      </c>
      <c r="AD39" s="95" t="str">
        <f t="shared" si="12"/>
        <v/>
      </c>
      <c r="AE39" s="90" t="str">
        <f>IF(P39="","",IF(OR($N$2="選択してください",$N$2=""),"地域を選択してください",IF(OR($P$2="選択してください",$P$2=""),"建て方を選択してください",IFERROR(VLOOKUP(AF39,こどもエコグレード!A:F,6,FALSE),"対象外"))))</f>
        <v/>
      </c>
      <c r="AF39" s="90" t="str">
        <f t="shared" si="13"/>
        <v>共同住宅選択してください</v>
      </c>
    </row>
    <row r="40" spans="1:32" ht="18" customHeight="1">
      <c r="A40" s="74" t="str">
        <f t="shared" si="5"/>
        <v/>
      </c>
      <c r="B40" s="74" t="str">
        <f t="shared" si="6"/>
        <v/>
      </c>
      <c r="C40" s="74" t="str">
        <f t="shared" si="7"/>
        <v/>
      </c>
      <c r="D40" s="74" t="str">
        <f t="shared" si="0"/>
        <v/>
      </c>
      <c r="E40" s="74">
        <f>IFERROR(VLOOKUP(H40&amp;I40,LIXIL対象製品リスト!T:W,3,FALSE),0)</f>
        <v>0</v>
      </c>
      <c r="F40" s="74">
        <f>IFERROR(VLOOKUP(I40&amp;J40,LIXIL対象製品リスト!T:W,4,FALSE),0)</f>
        <v>0</v>
      </c>
      <c r="H40" s="91"/>
      <c r="I40" s="81"/>
      <c r="J40" s="80"/>
      <c r="K40" s="81"/>
      <c r="L40" s="80"/>
      <c r="M40" s="80"/>
      <c r="N40" s="82" t="str">
        <f>IF(OR(L40="",M40=""),"",IF((L40+E40)*(M40+F40)/10^6&gt;=サイズ!$D$13,"大（L）",IF((L40+E40)*(M40+F40)/10^6&gt;=サイズ!$D$12,"中（M）",IF((L40+E40)*(M40+F40)/10^6&gt;=サイズ!$D$11,"小（S）",IF((L40+E40)*(M40+F40)/10^6&gt;=サイズ!$D$10,"極小（X）","対象外")))))</f>
        <v/>
      </c>
      <c r="O40" s="82" t="str">
        <f>IFERROR(IF(OR(H40="",I40="",J40="",K40="",L40="",M40=""),"",VLOOKUP(SUBSTITUTE(H40&amp;I40&amp;J40&amp;K40&amp;N40,CHAR(10),""),LIXIL対象製品リスト!R:S,2,FALSE)),"対象の型番はありません")</f>
        <v/>
      </c>
      <c r="P40" s="82" t="str">
        <f t="shared" si="8"/>
        <v/>
      </c>
      <c r="Q40" s="92"/>
      <c r="R40" s="84" t="str">
        <f>IF(P40&lt;&gt;"",IF(P40="P","SS",IF(OR(P40="S",P40="A"),P40,IF(AND(P40="B",IFERROR(VLOOKUP(O40,LIXIL対象製品リスト!J:AA,8,FALSE),"")="○"),IF(OR($P$2="",$P$2="選択してください"),"建て方を選択してください",IF($P$2="共同住宅（4階建以上）",P40,"対象外")),"対象外"))),"")</f>
        <v/>
      </c>
      <c r="S40" s="84" t="str">
        <f t="shared" si="1"/>
        <v>窓リノベ内窓</v>
      </c>
      <c r="T40" s="85" t="str">
        <f>IF(P40&lt;&gt;"",IFERROR(IF($P$2="共同住宅（4階建以上）",VLOOKUP(S40,補助額!A:H,8,FALSE),VLOOKUP(S40,補助額!A:H,7,FALSE)),"－"),"")</f>
        <v/>
      </c>
      <c r="U40" s="93" t="str">
        <f t="shared" si="9"/>
        <v/>
      </c>
      <c r="V40" s="87" t="str">
        <f>IF(P40="","",IF(OR($N$2="選択してください",$N$2=""),"地域を選択してください",IF(OR($P$2="選択してください",$P$2=""),"建て方を選択してください",IFERROR(VLOOKUP(W40,こどもエコグレード!A:E,5,FALSE),"対象外"))))</f>
        <v/>
      </c>
      <c r="W40" s="87" t="str">
        <f t="shared" si="2"/>
        <v>共同住宅選択してください</v>
      </c>
      <c r="X40" s="87" t="str">
        <f t="shared" si="3"/>
        <v>こどもエコ内窓</v>
      </c>
      <c r="Y40" s="88" t="str">
        <f>IF(P40&lt;&gt;"",IFERROR(IF($P$2="共同住宅（4階建以上）",VLOOKUP(X40,補助額!A:H,8,FALSE),VLOOKUP(X40,補助額!A:H,7,FALSE)),"－"),"")</f>
        <v/>
      </c>
      <c r="Z40" s="94" t="str">
        <f t="shared" si="10"/>
        <v/>
      </c>
      <c r="AA40" s="87" t="str">
        <f t="shared" si="11"/>
        <v/>
      </c>
      <c r="AB40" s="87" t="str">
        <f t="shared" si="4"/>
        <v>こどもエコ内窓</v>
      </c>
      <c r="AC40" s="88" t="str">
        <f>IF(P40&lt;&gt;"",IFERROR(IF($P$2="共同住宅（4階建以上）",VLOOKUP(AB40,補助額!A:H,8,FALSE),VLOOKUP(AB40,補助額!A:H,7,FALSE)),"－"),"")</f>
        <v/>
      </c>
      <c r="AD40" s="95" t="str">
        <f t="shared" si="12"/>
        <v/>
      </c>
      <c r="AE40" s="90" t="str">
        <f>IF(P40="","",IF(OR($N$2="選択してください",$N$2=""),"地域を選択してください",IF(OR($P$2="選択してください",$P$2=""),"建て方を選択してください",IFERROR(VLOOKUP(AF40,こどもエコグレード!A:F,6,FALSE),"対象外"))))</f>
        <v/>
      </c>
      <c r="AF40" s="90" t="str">
        <f t="shared" si="13"/>
        <v>共同住宅選択してください</v>
      </c>
    </row>
    <row r="41" spans="1:32" ht="18" customHeight="1">
      <c r="A41" s="74" t="str">
        <f t="shared" si="5"/>
        <v/>
      </c>
      <c r="B41" s="74" t="str">
        <f t="shared" si="6"/>
        <v/>
      </c>
      <c r="C41" s="74" t="str">
        <f t="shared" si="7"/>
        <v/>
      </c>
      <c r="D41" s="74" t="str">
        <f t="shared" si="0"/>
        <v/>
      </c>
      <c r="E41" s="74">
        <f>IFERROR(VLOOKUP(H41&amp;I41,LIXIL対象製品リスト!T:W,3,FALSE),0)</f>
        <v>0</v>
      </c>
      <c r="F41" s="74">
        <f>IFERROR(VLOOKUP(I41&amp;J41,LIXIL対象製品リスト!T:W,4,FALSE),0)</f>
        <v>0</v>
      </c>
      <c r="H41" s="91"/>
      <c r="I41" s="81"/>
      <c r="J41" s="80"/>
      <c r="K41" s="81"/>
      <c r="L41" s="80"/>
      <c r="M41" s="80"/>
      <c r="N41" s="82" t="str">
        <f>IF(OR(L41="",M41=""),"",IF((L41+E41)*(M41+F41)/10^6&gt;=サイズ!$D$13,"大（L）",IF((L41+E41)*(M41+F41)/10^6&gt;=サイズ!$D$12,"中（M）",IF((L41+E41)*(M41+F41)/10^6&gt;=サイズ!$D$11,"小（S）",IF((L41+E41)*(M41+F41)/10^6&gt;=サイズ!$D$10,"極小（X）","対象外")))))</f>
        <v/>
      </c>
      <c r="O41" s="82" t="str">
        <f>IFERROR(IF(OR(H41="",I41="",J41="",K41="",L41="",M41=""),"",VLOOKUP(SUBSTITUTE(H41&amp;I41&amp;J41&amp;K41&amp;N41,CHAR(10),""),LIXIL対象製品リスト!R:S,2,FALSE)),"対象の型番はありません")</f>
        <v/>
      </c>
      <c r="P41" s="82" t="str">
        <f t="shared" si="8"/>
        <v/>
      </c>
      <c r="Q41" s="92"/>
      <c r="R41" s="84" t="str">
        <f>IF(P41&lt;&gt;"",IF(P41="P","SS",IF(OR(P41="S",P41="A"),P41,IF(AND(P41="B",IFERROR(VLOOKUP(O41,LIXIL対象製品リスト!J:AA,8,FALSE),"")="○"),IF(OR($P$2="",$P$2="選択してください"),"建て方を選択してください",IF($P$2="共同住宅（4階建以上）",P41,"対象外")),"対象外"))),"")</f>
        <v/>
      </c>
      <c r="S41" s="84" t="str">
        <f t="shared" si="1"/>
        <v>窓リノベ内窓</v>
      </c>
      <c r="T41" s="85" t="str">
        <f>IF(P41&lt;&gt;"",IFERROR(IF($P$2="共同住宅（4階建以上）",VLOOKUP(S41,補助額!A:H,8,FALSE),VLOOKUP(S41,補助額!A:H,7,FALSE)),"－"),"")</f>
        <v/>
      </c>
      <c r="U41" s="93" t="str">
        <f t="shared" si="9"/>
        <v/>
      </c>
      <c r="V41" s="87" t="str">
        <f>IF(P41="","",IF(OR($N$2="選択してください",$N$2=""),"地域を選択してください",IF(OR($P$2="選択してください",$P$2=""),"建て方を選択してください",IFERROR(VLOOKUP(W41,こどもエコグレード!A:E,5,FALSE),"対象外"))))</f>
        <v/>
      </c>
      <c r="W41" s="87" t="str">
        <f t="shared" si="2"/>
        <v>共同住宅選択してください</v>
      </c>
      <c r="X41" s="87" t="str">
        <f t="shared" si="3"/>
        <v>こどもエコ内窓</v>
      </c>
      <c r="Y41" s="88" t="str">
        <f>IF(P41&lt;&gt;"",IFERROR(IF($P$2="共同住宅（4階建以上）",VLOOKUP(X41,補助額!A:H,8,FALSE),VLOOKUP(X41,補助額!A:H,7,FALSE)),"－"),"")</f>
        <v/>
      </c>
      <c r="Z41" s="94" t="str">
        <f t="shared" si="10"/>
        <v/>
      </c>
      <c r="AA41" s="87" t="str">
        <f t="shared" si="11"/>
        <v/>
      </c>
      <c r="AB41" s="87" t="str">
        <f t="shared" si="4"/>
        <v>こどもエコ内窓</v>
      </c>
      <c r="AC41" s="88" t="str">
        <f>IF(P41&lt;&gt;"",IFERROR(IF($P$2="共同住宅（4階建以上）",VLOOKUP(AB41,補助額!A:H,8,FALSE),VLOOKUP(AB41,補助額!A:H,7,FALSE)),"－"),"")</f>
        <v/>
      </c>
      <c r="AD41" s="95" t="str">
        <f t="shared" si="12"/>
        <v/>
      </c>
      <c r="AE41" s="90" t="str">
        <f>IF(P41="","",IF(OR($N$2="選択してください",$N$2=""),"地域を選択してください",IF(OR($P$2="選択してください",$P$2=""),"建て方を選択してください",IFERROR(VLOOKUP(AF41,こどもエコグレード!A:F,6,FALSE),"対象外"))))</f>
        <v/>
      </c>
      <c r="AF41" s="90" t="str">
        <f t="shared" si="13"/>
        <v>共同住宅選択してください</v>
      </c>
    </row>
  </sheetData>
  <sheetProtection algorithmName="SHA-512" hashValue="AQ08vx9SbK2YqMULnSF71igPHqe19HMNKNst50VbSX+CBf2lHyRZZz0l/uN+1wxLJNc9TyRoijnvhHV+LSyCcw==" saltValue="RwDnshpc0mqD46Io5Suqrw==" spinCount="100000" sheet="1" objects="1" scenarios="1" autoFilter="0"/>
  <mergeCells count="14">
    <mergeCell ref="AE8:AF10"/>
    <mergeCell ref="V9:Z9"/>
    <mergeCell ref="AA9:AD9"/>
    <mergeCell ref="H8:H10"/>
    <mergeCell ref="I8:I10"/>
    <mergeCell ref="J8:J10"/>
    <mergeCell ref="K8:K10"/>
    <mergeCell ref="L8:M9"/>
    <mergeCell ref="N8:N10"/>
    <mergeCell ref="O8:O10"/>
    <mergeCell ref="P8:P10"/>
    <mergeCell ref="Q8:Q10"/>
    <mergeCell ref="R8:U9"/>
    <mergeCell ref="V8:AD8"/>
  </mergeCells>
  <phoneticPr fontId="3"/>
  <conditionalFormatting sqref="P2 N2">
    <cfRule type="expression" dxfId="5" priority="1">
      <formula>N2="選択してください"</formula>
    </cfRule>
  </conditionalFormatting>
  <dataValidations count="6">
    <dataValidation type="list" allowBlank="1" showInputMessage="1" showErrorMessage="1" sqref="P2" xr:uid="{8C2434A6-82F7-42A8-BAC5-B13D14615650}">
      <formula1>"選択してください,戸建住宅,共同住宅（3階建以下）,共同住宅（4階建以上）"</formula1>
    </dataValidation>
    <dataValidation type="list" allowBlank="1" showInputMessage="1" showErrorMessage="1" sqref="N2" xr:uid="{F1C867D2-D494-4A8C-A43B-17520A2867C6}">
      <formula1>"選択してください,1～2地域,3地域,4地域,5～7地域,8地域"</formula1>
    </dataValidation>
    <dataValidation type="list" allowBlank="1" showInputMessage="1" showErrorMessage="1" sqref="I12:K41" xr:uid="{44C0D909-7A7C-4897-A198-660661615238}">
      <formula1>INDIRECT(A12)</formula1>
    </dataValidation>
    <dataValidation type="decimal" allowBlank="1" showInputMessage="1" showErrorMessage="1" sqref="L12:M41" xr:uid="{78AB869A-1CDD-45F9-A757-9BFAEF5766E7}">
      <formula1>0</formula1>
      <formula2>100000</formula2>
    </dataValidation>
    <dataValidation type="whole" allowBlank="1" showInputMessage="1" showErrorMessage="1" sqref="Q12:Q41" xr:uid="{7A8E4892-4CB1-42CA-BF33-4729490B12F0}">
      <formula1>0</formula1>
      <formula2>100000</formula2>
    </dataValidation>
    <dataValidation type="list" allowBlank="1" showInputMessage="1" showErrorMessage="1" sqref="H12:H41" xr:uid="{2A0E56F2-5297-4B4A-A605-E7E14C151681}">
      <formula1>製品名一覧</formula1>
    </dataValidation>
  </dataValidations>
  <hyperlinks>
    <hyperlink ref="K7" location="対応ガラス例!A1" display="対応するガラスを調べる" xr:uid="{72DDBFE2-B3EC-42A7-B6A8-F4F8B30B6955}"/>
    <hyperlink ref="K7:L7" location="ガラス一覧!A1" display="対応するガラスを調べる" xr:uid="{F49C611D-8F8A-4826-96E6-2293D346A137}"/>
    <hyperlink ref="J7" location="開閉形式記号!A1" display="開閉形式について" xr:uid="{F6682E6D-850B-471D-AAEC-74C9F21C4623}"/>
  </hyperlinks>
  <pageMargins left="0.70866141732283472" right="0.70866141732283472" top="0.74803149606299213" bottom="0.74803149606299213" header="0.31496062992125984" footer="0.31496062992125984"/>
  <pageSetup paperSize="9" scale="2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87B3A-F23C-4647-A7FA-42D2FAC32BAE}">
  <sheetPr codeName="Sheet14">
    <pageSetUpPr fitToPage="1"/>
  </sheetPr>
  <dimension ref="B1:D20"/>
  <sheetViews>
    <sheetView showGridLines="0" zoomScale="85" zoomScaleNormal="85" workbookViewId="0">
      <selection activeCell="B2" sqref="B2:D2"/>
    </sheetView>
  </sheetViews>
  <sheetFormatPr defaultColWidth="8.625" defaultRowHeight="15.75"/>
  <cols>
    <col min="1" max="1" width="4.625" style="100" customWidth="1"/>
    <col min="2" max="2" width="14.125" style="100" customWidth="1"/>
    <col min="3" max="3" width="15" style="100" customWidth="1"/>
    <col min="4" max="4" width="50.625" style="100" customWidth="1"/>
    <col min="5" max="16384" width="8.625" style="100"/>
  </cols>
  <sheetData>
    <row r="1" spans="2:4" ht="18" customHeight="1"/>
    <row r="2" spans="2:4" ht="24">
      <c r="B2" s="169" t="s">
        <v>1523</v>
      </c>
      <c r="C2" s="169"/>
      <c r="D2" s="169"/>
    </row>
    <row r="3" spans="2:4" ht="18" customHeight="1">
      <c r="B3" s="101"/>
      <c r="C3" s="101"/>
      <c r="D3" s="101"/>
    </row>
    <row r="4" spans="2:4" s="103" customFormat="1" ht="27.75" customHeight="1">
      <c r="B4" s="102" t="s">
        <v>1524</v>
      </c>
      <c r="D4" s="104" t="s">
        <v>1525</v>
      </c>
    </row>
    <row r="5" spans="2:4" ht="25.15" customHeight="1">
      <c r="B5" s="105" t="s">
        <v>1526</v>
      </c>
      <c r="C5" s="105" t="s">
        <v>1527</v>
      </c>
      <c r="D5" s="105" t="s">
        <v>1528</v>
      </c>
    </row>
    <row r="6" spans="2:4" ht="40.15" customHeight="1">
      <c r="B6" s="106" t="s">
        <v>1529</v>
      </c>
      <c r="C6" s="106" t="s">
        <v>1530</v>
      </c>
      <c r="D6" s="107" t="s">
        <v>1531</v>
      </c>
    </row>
    <row r="7" spans="2:4" ht="55.15" customHeight="1">
      <c r="B7" s="106" t="s">
        <v>1532</v>
      </c>
      <c r="C7" s="106" t="s">
        <v>1533</v>
      </c>
      <c r="D7" s="107" t="s">
        <v>1534</v>
      </c>
    </row>
    <row r="8" spans="2:4" ht="25.15" customHeight="1">
      <c r="B8" s="106" t="s">
        <v>1535</v>
      </c>
      <c r="C8" s="106" t="s">
        <v>1536</v>
      </c>
      <c r="D8" s="108" t="s">
        <v>1537</v>
      </c>
    </row>
    <row r="9" spans="2:4" ht="25.15" customHeight="1">
      <c r="B9" s="106" t="s">
        <v>1538</v>
      </c>
      <c r="C9" s="106" t="s">
        <v>1539</v>
      </c>
      <c r="D9" s="108" t="s">
        <v>1540</v>
      </c>
    </row>
    <row r="10" spans="2:4" ht="25.15" customHeight="1">
      <c r="B10" s="106" t="s">
        <v>1541</v>
      </c>
      <c r="C10" s="106" t="s">
        <v>1542</v>
      </c>
      <c r="D10" s="108" t="s">
        <v>1543</v>
      </c>
    </row>
    <row r="11" spans="2:4" ht="25.15" customHeight="1">
      <c r="B11" s="106" t="s">
        <v>1544</v>
      </c>
      <c r="C11" s="106" t="s">
        <v>1545</v>
      </c>
      <c r="D11" s="108" t="s">
        <v>1546</v>
      </c>
    </row>
    <row r="12" spans="2:4" ht="25.15" customHeight="1">
      <c r="B12" s="106" t="s">
        <v>1547</v>
      </c>
      <c r="C12" s="106" t="s">
        <v>1548</v>
      </c>
      <c r="D12" s="108" t="s">
        <v>1549</v>
      </c>
    </row>
    <row r="13" spans="2:4" ht="25.15" customHeight="1">
      <c r="B13" s="106" t="s">
        <v>1550</v>
      </c>
      <c r="C13" s="106" t="s">
        <v>1551</v>
      </c>
      <c r="D13" s="108" t="s">
        <v>1552</v>
      </c>
    </row>
    <row r="14" spans="2:4" ht="25.15" customHeight="1">
      <c r="B14" s="106" t="s">
        <v>1553</v>
      </c>
      <c r="C14" s="106" t="s">
        <v>1554</v>
      </c>
      <c r="D14" s="108" t="s">
        <v>1555</v>
      </c>
    </row>
    <row r="15" spans="2:4" ht="25.15" customHeight="1">
      <c r="B15" s="106" t="s">
        <v>1556</v>
      </c>
      <c r="C15" s="106" t="s">
        <v>1557</v>
      </c>
      <c r="D15" s="108" t="s">
        <v>1558</v>
      </c>
    </row>
    <row r="16" spans="2:4" ht="15" customHeight="1"/>
    <row r="17" spans="2:4" ht="19.5">
      <c r="B17" s="102" t="s">
        <v>1559</v>
      </c>
      <c r="C17" s="103"/>
      <c r="D17" s="103"/>
    </row>
    <row r="18" spans="2:4" ht="25.15" customHeight="1">
      <c r="B18" s="105" t="s">
        <v>1526</v>
      </c>
      <c r="C18" s="105" t="s">
        <v>1527</v>
      </c>
      <c r="D18" s="105" t="s">
        <v>1528</v>
      </c>
    </row>
    <row r="19" spans="2:4" ht="40.15" customHeight="1">
      <c r="B19" s="106" t="s">
        <v>1560</v>
      </c>
      <c r="C19" s="106" t="s">
        <v>1561</v>
      </c>
      <c r="D19" s="109" t="s">
        <v>1562</v>
      </c>
    </row>
    <row r="20" spans="2:4" ht="40.15" customHeight="1">
      <c r="B20" s="106" t="s">
        <v>1563</v>
      </c>
      <c r="C20" s="106" t="s">
        <v>1564</v>
      </c>
      <c r="D20" s="109" t="s">
        <v>1565</v>
      </c>
    </row>
  </sheetData>
  <sheetProtection algorithmName="SHA-512" hashValue="HfvvCKHj2EgJOB9RexMpADCk5Yqow5Kv07YO1dOERgsnqmki5N0D1oWVREAz+7rN6pUVi7x32fA3XIG0R/HKrA==" saltValue="SS+jAQv4Svsv5pyh62Q7cQ==" spinCount="100000" sheet="1" objects="1" scenarios="1"/>
  <mergeCells count="1">
    <mergeCell ref="B2:D2"/>
  </mergeCells>
  <phoneticPr fontId="3"/>
  <pageMargins left="0.75" right="0.75" top="1" bottom="1" header="0.51200000000000001" footer="0.51200000000000001"/>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6C895-995A-4E18-A9A5-6FD28242BF39}">
  <sheetPr codeName="Sheet31"/>
  <dimension ref="B2:D19"/>
  <sheetViews>
    <sheetView showGridLines="0" zoomScale="85" zoomScaleNormal="85" workbookViewId="0">
      <pane xSplit="1" ySplit="4" topLeftCell="B5" activePane="bottomRight" state="frozen"/>
      <selection pane="bottomRight" activeCell="B2" sqref="B2"/>
      <selection pane="bottomLeft" activeCell="A5" sqref="A5"/>
      <selection pane="topRight" activeCell="B1" sqref="B1"/>
    </sheetView>
  </sheetViews>
  <sheetFormatPr defaultColWidth="9" defaultRowHeight="18" customHeight="1"/>
  <cols>
    <col min="1" max="1" width="4.625" style="5" customWidth="1"/>
    <col min="2" max="3" width="15.875" style="115" customWidth="1"/>
    <col min="4" max="4" width="144" style="5" customWidth="1"/>
    <col min="5" max="16384" width="9" style="5"/>
  </cols>
  <sheetData>
    <row r="2" spans="2:4" ht="24">
      <c r="B2" s="57" t="s">
        <v>1566</v>
      </c>
      <c r="C2" s="57"/>
    </row>
    <row r="4" spans="2:4" ht="18" customHeight="1" thickBot="1">
      <c r="B4" s="110" t="s">
        <v>1567</v>
      </c>
      <c r="C4" s="110" t="s">
        <v>1568</v>
      </c>
      <c r="D4" s="110" t="s">
        <v>1569</v>
      </c>
    </row>
    <row r="5" spans="2:4" ht="18" customHeight="1" thickTop="1">
      <c r="B5" s="111" t="s">
        <v>1570</v>
      </c>
      <c r="C5" s="111">
        <v>44974</v>
      </c>
      <c r="D5" s="112" t="s">
        <v>1571</v>
      </c>
    </row>
    <row r="6" spans="2:4" ht="18" customHeight="1">
      <c r="B6" s="113" t="s">
        <v>1572</v>
      </c>
      <c r="C6" s="113" t="s">
        <v>1572</v>
      </c>
      <c r="D6" s="114" t="s">
        <v>1573</v>
      </c>
    </row>
    <row r="7" spans="2:4" ht="18" customHeight="1">
      <c r="B7" s="113" t="s">
        <v>1574</v>
      </c>
      <c r="C7" s="111">
        <v>44985</v>
      </c>
      <c r="D7" s="114" t="s">
        <v>1575</v>
      </c>
    </row>
    <row r="8" spans="2:4" ht="18" customHeight="1">
      <c r="B8" s="113" t="s">
        <v>1576</v>
      </c>
      <c r="C8" s="111">
        <v>44988</v>
      </c>
      <c r="D8" s="114" t="s">
        <v>1577</v>
      </c>
    </row>
    <row r="9" spans="2:4" ht="18" customHeight="1">
      <c r="B9" s="113" t="s">
        <v>1578</v>
      </c>
      <c r="C9" s="111">
        <v>45019</v>
      </c>
      <c r="D9" s="114" t="s">
        <v>1579</v>
      </c>
    </row>
    <row r="10" spans="2:4" ht="18" customHeight="1">
      <c r="B10" s="113" t="s">
        <v>1580</v>
      </c>
      <c r="C10" s="111">
        <v>45071</v>
      </c>
      <c r="D10" s="114" t="s">
        <v>1581</v>
      </c>
    </row>
    <row r="11" spans="2:4" ht="18" customHeight="1">
      <c r="B11" s="113"/>
      <c r="C11" s="113"/>
      <c r="D11" s="114"/>
    </row>
    <row r="12" spans="2:4" ht="18" customHeight="1">
      <c r="B12" s="113"/>
      <c r="C12" s="113"/>
      <c r="D12" s="114"/>
    </row>
    <row r="13" spans="2:4" ht="18" customHeight="1">
      <c r="B13" s="113"/>
      <c r="C13" s="113"/>
      <c r="D13" s="114"/>
    </row>
    <row r="14" spans="2:4" ht="18" customHeight="1">
      <c r="B14" s="113"/>
      <c r="C14" s="113"/>
      <c r="D14" s="114"/>
    </row>
    <row r="15" spans="2:4" ht="18" customHeight="1">
      <c r="B15" s="113"/>
      <c r="C15" s="113"/>
      <c r="D15" s="114"/>
    </row>
    <row r="16" spans="2:4" ht="18" customHeight="1">
      <c r="B16" s="113"/>
      <c r="C16" s="113"/>
      <c r="D16" s="114"/>
    </row>
    <row r="17" spans="2:4" ht="18" customHeight="1">
      <c r="B17" s="113"/>
      <c r="C17" s="113"/>
      <c r="D17" s="114"/>
    </row>
    <row r="18" spans="2:4" ht="18" customHeight="1">
      <c r="B18" s="113"/>
      <c r="C18" s="113"/>
      <c r="D18" s="114"/>
    </row>
    <row r="19" spans="2:4" ht="18" customHeight="1">
      <c r="B19" s="113"/>
      <c r="C19" s="113"/>
      <c r="D19" s="114"/>
    </row>
  </sheetData>
  <sheetProtection algorithmName="SHA-512" hashValue="OAHByIBpPQSIJ/PEc56oNeTTuHzlSe1bGt/2xx4JkB2fzmhhJR4yCnUTzYQ7ZdlxLUyNZ2yHvoPfKVphw2iwvw==" saltValue="FsQ3oaSwX3y6zeT0lnW8kw==" spinCount="100000" sheet="1" objects="1" scenarios="1"/>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CFDD7-8272-4219-80E8-8BD97D60E98E}">
  <sheetPr codeName="Sheet16"/>
  <dimension ref="A1:H85"/>
  <sheetViews>
    <sheetView zoomScale="85" zoomScaleNormal="85" workbookViewId="0">
      <pane ySplit="1" topLeftCell="A2" activePane="bottomLeft" state="frozen"/>
      <selection pane="bottomLeft" activeCell="A14" sqref="A14"/>
    </sheetView>
  </sheetViews>
  <sheetFormatPr defaultColWidth="8.625" defaultRowHeight="15.75"/>
  <cols>
    <col min="1" max="1" width="34" style="5" bestFit="1" customWidth="1"/>
    <col min="2" max="3" width="8.625" style="5"/>
    <col min="4" max="4" width="14.625" style="5" bestFit="1" customWidth="1"/>
    <col min="5" max="6" width="8.625" style="5"/>
    <col min="7" max="8" width="22.625" style="116" customWidth="1"/>
    <col min="9" max="16384" width="8.625" style="5"/>
  </cols>
  <sheetData>
    <row r="1" spans="1:8">
      <c r="A1" s="5" t="s">
        <v>479</v>
      </c>
      <c r="B1" s="5" t="s">
        <v>1582</v>
      </c>
      <c r="C1" s="5" t="s">
        <v>1583</v>
      </c>
      <c r="D1" s="5" t="s">
        <v>1584</v>
      </c>
      <c r="E1" s="5" t="s">
        <v>1585</v>
      </c>
      <c r="F1" s="5" t="s">
        <v>1586</v>
      </c>
      <c r="G1" s="116" t="s">
        <v>1587</v>
      </c>
      <c r="H1" s="116" t="s">
        <v>1588</v>
      </c>
    </row>
    <row r="2" spans="1:8">
      <c r="A2" s="5" t="str">
        <f>B2&amp;C2&amp;D2&amp;F2</f>
        <v>窓リノベガラスSS大（L）</v>
      </c>
      <c r="B2" s="5" t="s">
        <v>1589</v>
      </c>
      <c r="C2" s="5" t="s">
        <v>1590</v>
      </c>
      <c r="D2" s="5" t="s">
        <v>1591</v>
      </c>
      <c r="E2" s="5" t="s">
        <v>1144</v>
      </c>
      <c r="F2" s="117" t="str">
        <f>IF(E2="L","大（L）",IF(E2="M","中（M）",IF(E2="S","小（S）",IF(E2="X","極小（X）",""))))</f>
        <v>大（L）</v>
      </c>
      <c r="G2" s="116">
        <v>48000</v>
      </c>
      <c r="H2" s="116">
        <v>48000</v>
      </c>
    </row>
    <row r="3" spans="1:8">
      <c r="A3" s="5" t="str">
        <f t="shared" ref="A3:A66" si="0">B3&amp;C3&amp;D3&amp;F3</f>
        <v>窓リノベガラスSS中（M）</v>
      </c>
      <c r="B3" s="5" t="s">
        <v>1589</v>
      </c>
      <c r="C3" s="5" t="s">
        <v>1590</v>
      </c>
      <c r="D3" s="5" t="s">
        <v>1591</v>
      </c>
      <c r="E3" s="5" t="s">
        <v>1141</v>
      </c>
      <c r="F3" s="117" t="str">
        <f t="shared" ref="F3:F66" si="1">IF(E3="L","大（L）",IF(E3="M","中（M）",IF(E3="S","小（S）",IF(E3="X","極小（X）",""))))</f>
        <v>中（M）</v>
      </c>
      <c r="G3" s="116">
        <v>30000</v>
      </c>
      <c r="H3" s="116">
        <v>30000</v>
      </c>
    </row>
    <row r="4" spans="1:8">
      <c r="A4" s="5" t="str">
        <f t="shared" si="0"/>
        <v>窓リノベガラスSS小（S）</v>
      </c>
      <c r="B4" s="5" t="s">
        <v>1589</v>
      </c>
      <c r="C4" s="5" t="s">
        <v>1590</v>
      </c>
      <c r="D4" s="5" t="s">
        <v>1591</v>
      </c>
      <c r="E4" s="5" t="s">
        <v>47</v>
      </c>
      <c r="F4" s="117" t="str">
        <f t="shared" si="1"/>
        <v>小（S）</v>
      </c>
      <c r="G4" s="116">
        <v>8000</v>
      </c>
      <c r="H4" s="116">
        <v>8000</v>
      </c>
    </row>
    <row r="5" spans="1:8">
      <c r="A5" s="5" t="str">
        <f t="shared" si="0"/>
        <v>窓リノベガラスSS極小（X）</v>
      </c>
      <c r="B5" s="5" t="s">
        <v>1589</v>
      </c>
      <c r="C5" s="5" t="s">
        <v>1590</v>
      </c>
      <c r="D5" s="5" t="s">
        <v>1591</v>
      </c>
      <c r="E5" s="5" t="s">
        <v>1291</v>
      </c>
      <c r="F5" s="117" t="str">
        <f t="shared" si="1"/>
        <v>極小（X）</v>
      </c>
      <c r="G5" s="116">
        <v>8000</v>
      </c>
      <c r="H5" s="116">
        <v>8000</v>
      </c>
    </row>
    <row r="6" spans="1:8">
      <c r="A6" s="5" t="str">
        <f t="shared" si="0"/>
        <v>窓リノベガラスS大（L）</v>
      </c>
      <c r="B6" s="5" t="s">
        <v>1589</v>
      </c>
      <c r="C6" s="5" t="s">
        <v>1590</v>
      </c>
      <c r="D6" s="5" t="s">
        <v>47</v>
      </c>
      <c r="E6" s="5" t="s">
        <v>1144</v>
      </c>
      <c r="F6" s="117" t="str">
        <f t="shared" si="1"/>
        <v>大（L）</v>
      </c>
      <c r="G6" s="116">
        <v>32000</v>
      </c>
      <c r="H6" s="116">
        <v>32000</v>
      </c>
    </row>
    <row r="7" spans="1:8">
      <c r="A7" s="5" t="str">
        <f t="shared" si="0"/>
        <v>窓リノベガラスS中（M）</v>
      </c>
      <c r="B7" s="5" t="s">
        <v>1589</v>
      </c>
      <c r="C7" s="5" t="s">
        <v>1590</v>
      </c>
      <c r="D7" s="5" t="s">
        <v>47</v>
      </c>
      <c r="E7" s="5" t="s">
        <v>1141</v>
      </c>
      <c r="F7" s="117" t="str">
        <f t="shared" si="1"/>
        <v>中（M）</v>
      </c>
      <c r="G7" s="116">
        <v>21000</v>
      </c>
      <c r="H7" s="116">
        <v>21000</v>
      </c>
    </row>
    <row r="8" spans="1:8">
      <c r="A8" s="5" t="str">
        <f t="shared" si="0"/>
        <v>窓リノベガラスS小（S）</v>
      </c>
      <c r="B8" s="5" t="s">
        <v>1589</v>
      </c>
      <c r="C8" s="5" t="s">
        <v>1590</v>
      </c>
      <c r="D8" s="5" t="s">
        <v>47</v>
      </c>
      <c r="E8" s="5" t="s">
        <v>47</v>
      </c>
      <c r="F8" s="117" t="str">
        <f t="shared" si="1"/>
        <v>小（S）</v>
      </c>
      <c r="G8" s="116">
        <v>5000</v>
      </c>
      <c r="H8" s="116">
        <v>5000</v>
      </c>
    </row>
    <row r="9" spans="1:8">
      <c r="A9" s="5" t="str">
        <f t="shared" si="0"/>
        <v>窓リノベガラスS極小（X）</v>
      </c>
      <c r="B9" s="5" t="s">
        <v>1589</v>
      </c>
      <c r="C9" s="5" t="s">
        <v>1590</v>
      </c>
      <c r="D9" s="5" t="s">
        <v>47</v>
      </c>
      <c r="E9" s="5" t="s">
        <v>1291</v>
      </c>
      <c r="F9" s="117" t="str">
        <f t="shared" si="1"/>
        <v>極小（X）</v>
      </c>
      <c r="G9" s="116">
        <v>5000</v>
      </c>
      <c r="H9" s="116">
        <v>5000</v>
      </c>
    </row>
    <row r="10" spans="1:8">
      <c r="A10" s="5" t="str">
        <f t="shared" si="0"/>
        <v>窓リノベガラスA大（L）</v>
      </c>
      <c r="B10" s="5" t="s">
        <v>1589</v>
      </c>
      <c r="C10" s="5" t="s">
        <v>1590</v>
      </c>
      <c r="D10" s="5" t="s">
        <v>58</v>
      </c>
      <c r="E10" s="5" t="s">
        <v>1144</v>
      </c>
      <c r="F10" s="117" t="str">
        <f t="shared" si="1"/>
        <v>大（L）</v>
      </c>
      <c r="G10" s="116">
        <v>26000</v>
      </c>
      <c r="H10" s="116">
        <v>26000</v>
      </c>
    </row>
    <row r="11" spans="1:8">
      <c r="A11" s="5" t="str">
        <f t="shared" si="0"/>
        <v>窓リノベガラスA中（M）</v>
      </c>
      <c r="B11" s="5" t="s">
        <v>1589</v>
      </c>
      <c r="C11" s="5" t="s">
        <v>1590</v>
      </c>
      <c r="D11" s="5" t="s">
        <v>58</v>
      </c>
      <c r="E11" s="5" t="s">
        <v>1141</v>
      </c>
      <c r="F11" s="117" t="str">
        <f t="shared" si="1"/>
        <v>中（M）</v>
      </c>
      <c r="G11" s="116">
        <v>17000</v>
      </c>
      <c r="H11" s="116">
        <v>17000</v>
      </c>
    </row>
    <row r="12" spans="1:8">
      <c r="A12" s="5" t="str">
        <f t="shared" si="0"/>
        <v>窓リノベガラスA小（S）</v>
      </c>
      <c r="B12" s="5" t="s">
        <v>1589</v>
      </c>
      <c r="C12" s="5" t="s">
        <v>1590</v>
      </c>
      <c r="D12" s="5" t="s">
        <v>58</v>
      </c>
      <c r="E12" s="5" t="s">
        <v>47</v>
      </c>
      <c r="F12" s="117" t="str">
        <f t="shared" si="1"/>
        <v>小（S）</v>
      </c>
      <c r="G12" s="116">
        <v>4000</v>
      </c>
      <c r="H12" s="116">
        <v>4000</v>
      </c>
    </row>
    <row r="13" spans="1:8">
      <c r="A13" s="5" t="str">
        <f t="shared" si="0"/>
        <v>窓リノベガラスA極小（X）</v>
      </c>
      <c r="B13" s="5" t="s">
        <v>1589</v>
      </c>
      <c r="C13" s="5" t="s">
        <v>1590</v>
      </c>
      <c r="D13" s="5" t="s">
        <v>58</v>
      </c>
      <c r="E13" s="5" t="s">
        <v>1291</v>
      </c>
      <c r="F13" s="117" t="str">
        <f t="shared" si="1"/>
        <v>極小（X）</v>
      </c>
      <c r="G13" s="116">
        <v>4000</v>
      </c>
      <c r="H13" s="116">
        <v>4000</v>
      </c>
    </row>
    <row r="14" spans="1:8">
      <c r="A14" s="5" t="str">
        <f t="shared" si="0"/>
        <v>窓リノベ内窓SS大（L）</v>
      </c>
      <c r="B14" s="5" t="s">
        <v>1589</v>
      </c>
      <c r="C14" s="5" t="s">
        <v>1592</v>
      </c>
      <c r="D14" s="5" t="s">
        <v>1591</v>
      </c>
      <c r="E14" s="5" t="s">
        <v>1144</v>
      </c>
      <c r="F14" s="117" t="str">
        <f t="shared" si="1"/>
        <v>大（L）</v>
      </c>
      <c r="G14" s="116">
        <v>124000</v>
      </c>
      <c r="H14" s="116">
        <v>124000</v>
      </c>
    </row>
    <row r="15" spans="1:8">
      <c r="A15" s="5" t="str">
        <f t="shared" si="0"/>
        <v>窓リノベ内窓SS中（M）</v>
      </c>
      <c r="B15" s="5" t="s">
        <v>1589</v>
      </c>
      <c r="C15" s="5" t="s">
        <v>1592</v>
      </c>
      <c r="D15" s="5" t="s">
        <v>1591</v>
      </c>
      <c r="E15" s="5" t="s">
        <v>1141</v>
      </c>
      <c r="F15" s="117" t="str">
        <f t="shared" si="1"/>
        <v>中（M）</v>
      </c>
      <c r="G15" s="116">
        <v>84000</v>
      </c>
      <c r="H15" s="116">
        <v>84000</v>
      </c>
    </row>
    <row r="16" spans="1:8">
      <c r="A16" s="5" t="str">
        <f t="shared" si="0"/>
        <v>窓リノベ内窓SS小（S）</v>
      </c>
      <c r="B16" s="5" t="s">
        <v>1589</v>
      </c>
      <c r="C16" s="5" t="s">
        <v>1592</v>
      </c>
      <c r="D16" s="5" t="s">
        <v>1591</v>
      </c>
      <c r="E16" s="5" t="s">
        <v>47</v>
      </c>
      <c r="F16" s="117" t="str">
        <f t="shared" si="1"/>
        <v>小（S）</v>
      </c>
      <c r="G16" s="116">
        <v>53000</v>
      </c>
      <c r="H16" s="116">
        <v>53000</v>
      </c>
    </row>
    <row r="17" spans="1:8">
      <c r="A17" s="5" t="str">
        <f t="shared" si="0"/>
        <v>窓リノベ内窓SS極小（X）</v>
      </c>
      <c r="B17" s="5" t="s">
        <v>1589</v>
      </c>
      <c r="C17" s="5" t="s">
        <v>1592</v>
      </c>
      <c r="D17" s="5" t="s">
        <v>1591</v>
      </c>
      <c r="E17" s="5" t="s">
        <v>1291</v>
      </c>
      <c r="F17" s="117" t="str">
        <f t="shared" si="1"/>
        <v>極小（X）</v>
      </c>
      <c r="G17" s="116">
        <v>53000</v>
      </c>
      <c r="H17" s="116">
        <v>53000</v>
      </c>
    </row>
    <row r="18" spans="1:8">
      <c r="A18" s="5" t="str">
        <f t="shared" si="0"/>
        <v>窓リノベ内窓S大（L）</v>
      </c>
      <c r="B18" s="5" t="s">
        <v>1589</v>
      </c>
      <c r="C18" s="5" t="s">
        <v>1592</v>
      </c>
      <c r="D18" s="5" t="s">
        <v>47</v>
      </c>
      <c r="E18" s="5" t="s">
        <v>1144</v>
      </c>
      <c r="F18" s="117" t="str">
        <f t="shared" si="1"/>
        <v>大（L）</v>
      </c>
      <c r="G18" s="116">
        <v>84000</v>
      </c>
      <c r="H18" s="116">
        <v>84000</v>
      </c>
    </row>
    <row r="19" spans="1:8">
      <c r="A19" s="5" t="str">
        <f t="shared" si="0"/>
        <v>窓リノベ内窓S中（M）</v>
      </c>
      <c r="B19" s="5" t="s">
        <v>1589</v>
      </c>
      <c r="C19" s="5" t="s">
        <v>1592</v>
      </c>
      <c r="D19" s="5" t="s">
        <v>47</v>
      </c>
      <c r="E19" s="5" t="s">
        <v>1141</v>
      </c>
      <c r="F19" s="117" t="str">
        <f t="shared" si="1"/>
        <v>中（M）</v>
      </c>
      <c r="G19" s="116">
        <v>57000</v>
      </c>
      <c r="H19" s="116">
        <v>57000</v>
      </c>
    </row>
    <row r="20" spans="1:8">
      <c r="A20" s="5" t="str">
        <f t="shared" si="0"/>
        <v>窓リノベ内窓S小（S）</v>
      </c>
      <c r="B20" s="5" t="s">
        <v>1589</v>
      </c>
      <c r="C20" s="5" t="s">
        <v>1592</v>
      </c>
      <c r="D20" s="5" t="s">
        <v>47</v>
      </c>
      <c r="E20" s="5" t="s">
        <v>47</v>
      </c>
      <c r="F20" s="117" t="str">
        <f t="shared" si="1"/>
        <v>小（S）</v>
      </c>
      <c r="G20" s="116">
        <v>36000</v>
      </c>
      <c r="H20" s="116">
        <v>36000</v>
      </c>
    </row>
    <row r="21" spans="1:8">
      <c r="A21" s="5" t="str">
        <f t="shared" si="0"/>
        <v>窓リノベ内窓S極小（X）</v>
      </c>
      <c r="B21" s="5" t="s">
        <v>1589</v>
      </c>
      <c r="C21" s="5" t="s">
        <v>1592</v>
      </c>
      <c r="D21" s="5" t="s">
        <v>47</v>
      </c>
      <c r="E21" s="5" t="s">
        <v>1291</v>
      </c>
      <c r="F21" s="117" t="str">
        <f t="shared" si="1"/>
        <v>極小（X）</v>
      </c>
      <c r="G21" s="116">
        <v>36000</v>
      </c>
      <c r="H21" s="116">
        <v>36000</v>
      </c>
    </row>
    <row r="22" spans="1:8">
      <c r="A22" s="5" t="str">
        <f t="shared" si="0"/>
        <v>窓リノベ内窓A大（L）</v>
      </c>
      <c r="B22" s="5" t="s">
        <v>1589</v>
      </c>
      <c r="C22" s="5" t="s">
        <v>1592</v>
      </c>
      <c r="D22" s="5" t="s">
        <v>58</v>
      </c>
      <c r="E22" s="5" t="s">
        <v>1144</v>
      </c>
      <c r="F22" s="117" t="str">
        <f t="shared" si="1"/>
        <v>大（L）</v>
      </c>
      <c r="G22" s="116">
        <v>69000</v>
      </c>
      <c r="H22" s="116">
        <v>69000</v>
      </c>
    </row>
    <row r="23" spans="1:8">
      <c r="A23" s="5" t="str">
        <f t="shared" si="0"/>
        <v>窓リノベ内窓A中（M）</v>
      </c>
      <c r="B23" s="5" t="s">
        <v>1589</v>
      </c>
      <c r="C23" s="5" t="s">
        <v>1592</v>
      </c>
      <c r="D23" s="5" t="s">
        <v>58</v>
      </c>
      <c r="E23" s="5" t="s">
        <v>1141</v>
      </c>
      <c r="F23" s="117" t="str">
        <f t="shared" si="1"/>
        <v>中（M）</v>
      </c>
      <c r="G23" s="116">
        <v>47000</v>
      </c>
      <c r="H23" s="116">
        <v>47000</v>
      </c>
    </row>
    <row r="24" spans="1:8">
      <c r="A24" s="5" t="str">
        <f t="shared" si="0"/>
        <v>窓リノベ内窓A小（S）</v>
      </c>
      <c r="B24" s="5" t="s">
        <v>1589</v>
      </c>
      <c r="C24" s="5" t="s">
        <v>1592</v>
      </c>
      <c r="D24" s="5" t="s">
        <v>58</v>
      </c>
      <c r="E24" s="5" t="s">
        <v>47</v>
      </c>
      <c r="F24" s="117" t="str">
        <f t="shared" si="1"/>
        <v>小（S）</v>
      </c>
      <c r="G24" s="116">
        <v>30000</v>
      </c>
      <c r="H24" s="116">
        <v>30000</v>
      </c>
    </row>
    <row r="25" spans="1:8">
      <c r="A25" s="5" t="str">
        <f t="shared" si="0"/>
        <v>窓リノベ内窓A極小（X）</v>
      </c>
      <c r="B25" s="5" t="s">
        <v>1589</v>
      </c>
      <c r="C25" s="5" t="s">
        <v>1592</v>
      </c>
      <c r="D25" s="5" t="s">
        <v>58</v>
      </c>
      <c r="E25" s="5" t="s">
        <v>1291</v>
      </c>
      <c r="F25" s="117" t="str">
        <f t="shared" si="1"/>
        <v>極小（X）</v>
      </c>
      <c r="G25" s="116">
        <v>30000</v>
      </c>
      <c r="H25" s="116">
        <v>30000</v>
      </c>
    </row>
    <row r="26" spans="1:8">
      <c r="A26" s="5" t="str">
        <f t="shared" si="0"/>
        <v>窓リノベ外窓SS大（L）</v>
      </c>
      <c r="B26" s="5" t="s">
        <v>1589</v>
      </c>
      <c r="C26" s="5" t="s">
        <v>1593</v>
      </c>
      <c r="D26" s="5" t="s">
        <v>1591</v>
      </c>
      <c r="E26" s="5" t="s">
        <v>1144</v>
      </c>
      <c r="F26" s="117" t="str">
        <f t="shared" si="1"/>
        <v>大（L）</v>
      </c>
      <c r="G26" s="116">
        <v>183000</v>
      </c>
      <c r="H26" s="116">
        <v>221000</v>
      </c>
    </row>
    <row r="27" spans="1:8">
      <c r="A27" s="5" t="str">
        <f t="shared" si="0"/>
        <v>窓リノベ外窓SS中（M）</v>
      </c>
      <c r="B27" s="5" t="s">
        <v>1589</v>
      </c>
      <c r="C27" s="5" t="s">
        <v>1593</v>
      </c>
      <c r="D27" s="5" t="s">
        <v>1591</v>
      </c>
      <c r="E27" s="5" t="s">
        <v>1141</v>
      </c>
      <c r="F27" s="117" t="str">
        <f t="shared" si="1"/>
        <v>中（M）</v>
      </c>
      <c r="G27" s="116">
        <v>136000</v>
      </c>
      <c r="H27" s="116">
        <v>151000</v>
      </c>
    </row>
    <row r="28" spans="1:8">
      <c r="A28" s="5" t="str">
        <f t="shared" si="0"/>
        <v>窓リノベ外窓SS小（S）</v>
      </c>
      <c r="B28" s="5" t="s">
        <v>1589</v>
      </c>
      <c r="C28" s="5" t="s">
        <v>1593</v>
      </c>
      <c r="D28" s="5" t="s">
        <v>1591</v>
      </c>
      <c r="E28" s="5" t="s">
        <v>47</v>
      </c>
      <c r="F28" s="117" t="str">
        <f t="shared" si="1"/>
        <v>小（S）</v>
      </c>
      <c r="G28" s="116">
        <v>91000</v>
      </c>
      <c r="H28" s="116">
        <v>93000</v>
      </c>
    </row>
    <row r="29" spans="1:8">
      <c r="A29" s="5" t="str">
        <f t="shared" si="0"/>
        <v>窓リノベ外窓SS極小（X）</v>
      </c>
      <c r="B29" s="5" t="s">
        <v>1589</v>
      </c>
      <c r="C29" s="5" t="s">
        <v>1593</v>
      </c>
      <c r="D29" s="5" t="s">
        <v>1591</v>
      </c>
      <c r="E29" s="5" t="s">
        <v>1291</v>
      </c>
      <c r="F29" s="117" t="str">
        <f t="shared" si="1"/>
        <v>極小（X）</v>
      </c>
      <c r="G29" s="116">
        <v>91000</v>
      </c>
      <c r="H29" s="116">
        <v>93000</v>
      </c>
    </row>
    <row r="30" spans="1:8">
      <c r="A30" s="5" t="str">
        <f t="shared" si="0"/>
        <v>窓リノベ外窓S大（L）</v>
      </c>
      <c r="B30" s="5" t="s">
        <v>1589</v>
      </c>
      <c r="C30" s="5" t="s">
        <v>1593</v>
      </c>
      <c r="D30" s="5" t="s">
        <v>47</v>
      </c>
      <c r="E30" s="5" t="s">
        <v>1144</v>
      </c>
      <c r="F30" s="117" t="str">
        <f t="shared" si="1"/>
        <v>大（L）</v>
      </c>
      <c r="G30" s="116">
        <v>124000</v>
      </c>
      <c r="H30" s="116">
        <v>150000</v>
      </c>
    </row>
    <row r="31" spans="1:8">
      <c r="A31" s="5" t="str">
        <f t="shared" si="0"/>
        <v>窓リノベ外窓S中（M）</v>
      </c>
      <c r="B31" s="5" t="s">
        <v>1589</v>
      </c>
      <c r="C31" s="5" t="s">
        <v>1593</v>
      </c>
      <c r="D31" s="5" t="s">
        <v>47</v>
      </c>
      <c r="E31" s="5" t="s">
        <v>1141</v>
      </c>
      <c r="F31" s="117" t="str">
        <f t="shared" si="1"/>
        <v>中（M）</v>
      </c>
      <c r="G31" s="116">
        <v>92000</v>
      </c>
      <c r="H31" s="116">
        <v>102000</v>
      </c>
    </row>
    <row r="32" spans="1:8">
      <c r="A32" s="5" t="str">
        <f t="shared" si="0"/>
        <v>窓リノベ外窓S小（S）</v>
      </c>
      <c r="B32" s="5" t="s">
        <v>1589</v>
      </c>
      <c r="C32" s="5" t="s">
        <v>1593</v>
      </c>
      <c r="D32" s="5" t="s">
        <v>47</v>
      </c>
      <c r="E32" s="5" t="s">
        <v>47</v>
      </c>
      <c r="F32" s="117" t="str">
        <f t="shared" si="1"/>
        <v>小（S）</v>
      </c>
      <c r="G32" s="116">
        <v>62000</v>
      </c>
      <c r="H32" s="116">
        <v>63000</v>
      </c>
    </row>
    <row r="33" spans="1:8">
      <c r="A33" s="5" t="str">
        <f t="shared" si="0"/>
        <v>窓リノベ外窓S極小（X）</v>
      </c>
      <c r="B33" s="5" t="s">
        <v>1589</v>
      </c>
      <c r="C33" s="5" t="s">
        <v>1593</v>
      </c>
      <c r="D33" s="5" t="s">
        <v>47</v>
      </c>
      <c r="E33" s="5" t="s">
        <v>1291</v>
      </c>
      <c r="F33" s="117" t="str">
        <f t="shared" si="1"/>
        <v>極小（X）</v>
      </c>
      <c r="G33" s="116">
        <v>62000</v>
      </c>
      <c r="H33" s="116">
        <v>63000</v>
      </c>
    </row>
    <row r="34" spans="1:8">
      <c r="A34" s="5" t="str">
        <f t="shared" si="0"/>
        <v>窓リノベ外窓A大（L）</v>
      </c>
      <c r="B34" s="5" t="s">
        <v>1589</v>
      </c>
      <c r="C34" s="5" t="s">
        <v>1593</v>
      </c>
      <c r="D34" s="5" t="s">
        <v>58</v>
      </c>
      <c r="E34" s="5" t="s">
        <v>1144</v>
      </c>
      <c r="F34" s="117" t="str">
        <f t="shared" si="1"/>
        <v>大（L）</v>
      </c>
      <c r="G34" s="116">
        <v>102000</v>
      </c>
      <c r="H34" s="116">
        <v>123000</v>
      </c>
    </row>
    <row r="35" spans="1:8">
      <c r="A35" s="5" t="str">
        <f t="shared" si="0"/>
        <v>窓リノベ外窓A中（M）</v>
      </c>
      <c r="B35" s="5" t="s">
        <v>1589</v>
      </c>
      <c r="C35" s="5" t="s">
        <v>1593</v>
      </c>
      <c r="D35" s="5" t="s">
        <v>58</v>
      </c>
      <c r="E35" s="5" t="s">
        <v>1141</v>
      </c>
      <c r="F35" s="117" t="str">
        <f t="shared" si="1"/>
        <v>中（M）</v>
      </c>
      <c r="G35" s="116">
        <v>76000</v>
      </c>
      <c r="H35" s="116">
        <v>84000</v>
      </c>
    </row>
    <row r="36" spans="1:8">
      <c r="A36" s="5" t="str">
        <f t="shared" si="0"/>
        <v>窓リノベ外窓A小（S）</v>
      </c>
      <c r="B36" s="5" t="s">
        <v>1589</v>
      </c>
      <c r="C36" s="5" t="s">
        <v>1593</v>
      </c>
      <c r="D36" s="5" t="s">
        <v>58</v>
      </c>
      <c r="E36" s="5" t="s">
        <v>47</v>
      </c>
      <c r="F36" s="117" t="str">
        <f t="shared" si="1"/>
        <v>小（S）</v>
      </c>
      <c r="G36" s="116">
        <v>51000</v>
      </c>
      <c r="H36" s="116">
        <v>52000</v>
      </c>
    </row>
    <row r="37" spans="1:8">
      <c r="A37" s="5" t="str">
        <f t="shared" si="0"/>
        <v>窓リノベ外窓A極小（X）</v>
      </c>
      <c r="B37" s="5" t="s">
        <v>1589</v>
      </c>
      <c r="C37" s="5" t="s">
        <v>1593</v>
      </c>
      <c r="D37" s="5" t="s">
        <v>58</v>
      </c>
      <c r="E37" s="5" t="s">
        <v>1291</v>
      </c>
      <c r="F37" s="117" t="str">
        <f t="shared" si="1"/>
        <v>極小（X）</v>
      </c>
      <c r="G37" s="116">
        <v>51000</v>
      </c>
      <c r="H37" s="116">
        <v>52000</v>
      </c>
    </row>
    <row r="38" spans="1:8">
      <c r="A38" s="5" t="str">
        <f t="shared" si="0"/>
        <v>窓リノベ外窓B大（L）</v>
      </c>
      <c r="B38" s="5" t="s">
        <v>1589</v>
      </c>
      <c r="C38" s="5" t="s">
        <v>1593</v>
      </c>
      <c r="D38" s="5" t="s">
        <v>125</v>
      </c>
      <c r="E38" s="5" t="s">
        <v>1144</v>
      </c>
      <c r="F38" s="117" t="str">
        <f t="shared" si="1"/>
        <v>大（L）</v>
      </c>
      <c r="H38" s="116">
        <v>89000</v>
      </c>
    </row>
    <row r="39" spans="1:8">
      <c r="A39" s="5" t="str">
        <f t="shared" si="0"/>
        <v>窓リノベ外窓B中（M）</v>
      </c>
      <c r="B39" s="5" t="s">
        <v>1589</v>
      </c>
      <c r="C39" s="5" t="s">
        <v>1593</v>
      </c>
      <c r="D39" s="5" t="s">
        <v>125</v>
      </c>
      <c r="E39" s="5" t="s">
        <v>1141</v>
      </c>
      <c r="F39" s="117" t="str">
        <f t="shared" si="1"/>
        <v>中（M）</v>
      </c>
      <c r="H39" s="116">
        <v>61000</v>
      </c>
    </row>
    <row r="40" spans="1:8">
      <c r="A40" s="5" t="str">
        <f t="shared" si="0"/>
        <v>窓リノベ外窓B小（S）</v>
      </c>
      <c r="B40" s="5" t="s">
        <v>1589</v>
      </c>
      <c r="C40" s="5" t="s">
        <v>1593</v>
      </c>
      <c r="D40" s="5" t="s">
        <v>125</v>
      </c>
      <c r="E40" s="5" t="s">
        <v>47</v>
      </c>
      <c r="F40" s="117" t="str">
        <f t="shared" si="1"/>
        <v>小（S）</v>
      </c>
      <c r="H40" s="116">
        <v>38000</v>
      </c>
    </row>
    <row r="41" spans="1:8">
      <c r="A41" s="5" t="str">
        <f t="shared" si="0"/>
        <v>窓リノベ外窓B極小（X）</v>
      </c>
      <c r="B41" s="5" t="s">
        <v>1589</v>
      </c>
      <c r="C41" s="5" t="s">
        <v>1593</v>
      </c>
      <c r="D41" s="5" t="s">
        <v>125</v>
      </c>
      <c r="E41" s="5" t="s">
        <v>1291</v>
      </c>
      <c r="F41" s="117" t="str">
        <f t="shared" si="1"/>
        <v>極小（X）</v>
      </c>
      <c r="H41" s="116">
        <v>38000</v>
      </c>
    </row>
    <row r="42" spans="1:8">
      <c r="A42" s="5" t="str">
        <f t="shared" si="0"/>
        <v>こどもエコガラスZEHレベル大（L）</v>
      </c>
      <c r="B42" s="5" t="s">
        <v>1594</v>
      </c>
      <c r="C42" s="5" t="s">
        <v>1590</v>
      </c>
      <c r="D42" s="5" t="s">
        <v>1595</v>
      </c>
      <c r="E42" s="5" t="s">
        <v>1144</v>
      </c>
      <c r="F42" s="117" t="str">
        <f t="shared" si="1"/>
        <v>大（L）</v>
      </c>
      <c r="G42" s="116">
        <v>12000</v>
      </c>
      <c r="H42" s="116">
        <v>12000</v>
      </c>
    </row>
    <row r="43" spans="1:8">
      <c r="A43" s="5" t="str">
        <f t="shared" si="0"/>
        <v>こどもエコガラスZEHレベル中（M）</v>
      </c>
      <c r="B43" s="5" t="s">
        <v>1594</v>
      </c>
      <c r="C43" s="5" t="s">
        <v>1590</v>
      </c>
      <c r="D43" s="5" t="s">
        <v>1595</v>
      </c>
      <c r="E43" s="5" t="s">
        <v>1141</v>
      </c>
      <c r="F43" s="117" t="str">
        <f t="shared" si="1"/>
        <v>中（M）</v>
      </c>
      <c r="G43" s="116">
        <v>9000</v>
      </c>
      <c r="H43" s="116">
        <v>9000</v>
      </c>
    </row>
    <row r="44" spans="1:8">
      <c r="A44" s="5" t="str">
        <f t="shared" si="0"/>
        <v>こどもエコガラスZEHレベル小（S）</v>
      </c>
      <c r="B44" s="5" t="s">
        <v>1594</v>
      </c>
      <c r="C44" s="5" t="s">
        <v>1590</v>
      </c>
      <c r="D44" s="5" t="s">
        <v>1595</v>
      </c>
      <c r="E44" s="5" t="s">
        <v>47</v>
      </c>
      <c r="F44" s="117" t="str">
        <f t="shared" si="1"/>
        <v>小（S）</v>
      </c>
      <c r="G44" s="116">
        <v>3000</v>
      </c>
      <c r="H44" s="116">
        <v>3000</v>
      </c>
    </row>
    <row r="45" spans="1:8">
      <c r="A45" s="5" t="str">
        <f t="shared" si="0"/>
        <v>こどもエコガラス省エネ基準レベル大（L）</v>
      </c>
      <c r="B45" s="5" t="s">
        <v>1594</v>
      </c>
      <c r="C45" s="5" t="s">
        <v>1590</v>
      </c>
      <c r="D45" s="5" t="s">
        <v>1596</v>
      </c>
      <c r="E45" s="5" t="s">
        <v>1144</v>
      </c>
      <c r="F45" s="117" t="str">
        <f t="shared" si="1"/>
        <v>大（L）</v>
      </c>
      <c r="G45" s="116">
        <v>9000</v>
      </c>
      <c r="H45" s="116">
        <v>9000</v>
      </c>
    </row>
    <row r="46" spans="1:8">
      <c r="A46" s="5" t="str">
        <f t="shared" si="0"/>
        <v>こどもエコガラス省エネ基準レベル中（M）</v>
      </c>
      <c r="B46" s="5" t="s">
        <v>1594</v>
      </c>
      <c r="C46" s="5" t="s">
        <v>1590</v>
      </c>
      <c r="D46" s="5" t="s">
        <v>1596</v>
      </c>
      <c r="E46" s="5" t="s">
        <v>1141</v>
      </c>
      <c r="F46" s="117" t="str">
        <f t="shared" si="1"/>
        <v>中（M）</v>
      </c>
      <c r="G46" s="116">
        <v>6000</v>
      </c>
      <c r="H46" s="116">
        <v>6000</v>
      </c>
    </row>
    <row r="47" spans="1:8">
      <c r="A47" s="5" t="str">
        <f t="shared" si="0"/>
        <v>こどもエコガラス省エネ基準レベル小（S）</v>
      </c>
      <c r="B47" s="5" t="s">
        <v>1594</v>
      </c>
      <c r="C47" s="5" t="s">
        <v>1590</v>
      </c>
      <c r="D47" s="5" t="s">
        <v>1596</v>
      </c>
      <c r="E47" s="5" t="s">
        <v>47</v>
      </c>
      <c r="F47" s="117" t="str">
        <f t="shared" si="1"/>
        <v>小（S）</v>
      </c>
      <c r="G47" s="116">
        <v>3000</v>
      </c>
      <c r="H47" s="116">
        <v>3000</v>
      </c>
    </row>
    <row r="48" spans="1:8">
      <c r="A48" s="5" t="str">
        <f t="shared" si="0"/>
        <v>こどもエコ内窓ZEHレベル大（L）</v>
      </c>
      <c r="B48" s="5" t="s">
        <v>1594</v>
      </c>
      <c r="C48" s="5" t="s">
        <v>1592</v>
      </c>
      <c r="D48" s="5" t="s">
        <v>1595</v>
      </c>
      <c r="E48" s="5" t="s">
        <v>1144</v>
      </c>
      <c r="F48" s="117" t="str">
        <f t="shared" si="1"/>
        <v>大（L）</v>
      </c>
      <c r="G48" s="116">
        <v>31000</v>
      </c>
      <c r="H48" s="116">
        <v>31000</v>
      </c>
    </row>
    <row r="49" spans="1:8">
      <c r="A49" s="5" t="str">
        <f t="shared" si="0"/>
        <v>こどもエコ内窓ZEHレベル中（M）</v>
      </c>
      <c r="B49" s="5" t="s">
        <v>1594</v>
      </c>
      <c r="C49" s="5" t="s">
        <v>1592</v>
      </c>
      <c r="D49" s="5" t="s">
        <v>1595</v>
      </c>
      <c r="E49" s="5" t="s">
        <v>1141</v>
      </c>
      <c r="F49" s="117" t="str">
        <f t="shared" si="1"/>
        <v>中（M）</v>
      </c>
      <c r="G49" s="116">
        <v>24000</v>
      </c>
      <c r="H49" s="116">
        <v>24000</v>
      </c>
    </row>
    <row r="50" spans="1:8">
      <c r="A50" s="5" t="str">
        <f t="shared" si="0"/>
        <v>こどもエコ内窓ZEHレベル小（S）</v>
      </c>
      <c r="B50" s="5" t="s">
        <v>1594</v>
      </c>
      <c r="C50" s="5" t="s">
        <v>1592</v>
      </c>
      <c r="D50" s="5" t="s">
        <v>1595</v>
      </c>
      <c r="E50" s="5" t="s">
        <v>47</v>
      </c>
      <c r="F50" s="117" t="str">
        <f t="shared" si="1"/>
        <v>小（S）</v>
      </c>
      <c r="G50" s="116">
        <v>20000</v>
      </c>
      <c r="H50" s="116">
        <v>20000</v>
      </c>
    </row>
    <row r="51" spans="1:8">
      <c r="A51" s="5" t="str">
        <f t="shared" si="0"/>
        <v>こどもエコ内窓省エネ基準レベル大（L）</v>
      </c>
      <c r="B51" s="5" t="s">
        <v>1594</v>
      </c>
      <c r="C51" s="5" t="s">
        <v>1592</v>
      </c>
      <c r="D51" s="5" t="s">
        <v>1596</v>
      </c>
      <c r="E51" s="5" t="s">
        <v>1144</v>
      </c>
      <c r="F51" s="117" t="str">
        <f t="shared" si="1"/>
        <v>大（L）</v>
      </c>
      <c r="G51" s="116">
        <v>23000</v>
      </c>
      <c r="H51" s="116">
        <v>23000</v>
      </c>
    </row>
    <row r="52" spans="1:8">
      <c r="A52" s="5" t="str">
        <f t="shared" si="0"/>
        <v>こどもエコ内窓省エネ基準レベル中（M）</v>
      </c>
      <c r="B52" s="5" t="s">
        <v>1594</v>
      </c>
      <c r="C52" s="5" t="s">
        <v>1592</v>
      </c>
      <c r="D52" s="5" t="s">
        <v>1596</v>
      </c>
      <c r="E52" s="5" t="s">
        <v>1141</v>
      </c>
      <c r="F52" s="117" t="str">
        <f t="shared" si="1"/>
        <v>中（M）</v>
      </c>
      <c r="G52" s="116">
        <v>18000</v>
      </c>
      <c r="H52" s="116">
        <v>18000</v>
      </c>
    </row>
    <row r="53" spans="1:8">
      <c r="A53" s="5" t="str">
        <f t="shared" si="0"/>
        <v>こどもエコ内窓省エネ基準レベル小（S）</v>
      </c>
      <c r="B53" s="5" t="s">
        <v>1594</v>
      </c>
      <c r="C53" s="5" t="s">
        <v>1592</v>
      </c>
      <c r="D53" s="5" t="s">
        <v>1596</v>
      </c>
      <c r="E53" s="5" t="s">
        <v>47</v>
      </c>
      <c r="F53" s="117" t="str">
        <f t="shared" si="1"/>
        <v>小（S）</v>
      </c>
      <c r="G53" s="116">
        <v>15000</v>
      </c>
      <c r="H53" s="116">
        <v>15000</v>
      </c>
    </row>
    <row r="54" spans="1:8">
      <c r="A54" s="5" t="str">
        <f t="shared" si="0"/>
        <v>こどもエコ外窓ZEHレベル大（L）</v>
      </c>
      <c r="B54" s="5" t="s">
        <v>1594</v>
      </c>
      <c r="C54" s="5" t="s">
        <v>1593</v>
      </c>
      <c r="D54" s="5" t="s">
        <v>1595</v>
      </c>
      <c r="E54" s="5" t="s">
        <v>1144</v>
      </c>
      <c r="F54" s="117" t="str">
        <f t="shared" si="1"/>
        <v>大（L）</v>
      </c>
      <c r="G54" s="116">
        <v>31000</v>
      </c>
      <c r="H54" s="116">
        <v>31000</v>
      </c>
    </row>
    <row r="55" spans="1:8">
      <c r="A55" s="5" t="str">
        <f t="shared" si="0"/>
        <v>こどもエコ外窓ZEHレベル中（M）</v>
      </c>
      <c r="B55" s="5" t="s">
        <v>1594</v>
      </c>
      <c r="C55" s="5" t="s">
        <v>1593</v>
      </c>
      <c r="D55" s="5" t="s">
        <v>1595</v>
      </c>
      <c r="E55" s="5" t="s">
        <v>1141</v>
      </c>
      <c r="F55" s="117" t="str">
        <f t="shared" si="1"/>
        <v>中（M）</v>
      </c>
      <c r="G55" s="116">
        <v>24000</v>
      </c>
      <c r="H55" s="116">
        <v>24000</v>
      </c>
    </row>
    <row r="56" spans="1:8">
      <c r="A56" s="5" t="str">
        <f t="shared" si="0"/>
        <v>こどもエコ外窓ZEHレベル小（S）</v>
      </c>
      <c r="B56" s="5" t="s">
        <v>1594</v>
      </c>
      <c r="C56" s="5" t="s">
        <v>1593</v>
      </c>
      <c r="D56" s="5" t="s">
        <v>1595</v>
      </c>
      <c r="E56" s="5" t="s">
        <v>47</v>
      </c>
      <c r="F56" s="117" t="str">
        <f t="shared" si="1"/>
        <v>小（S）</v>
      </c>
      <c r="G56" s="116">
        <v>20000</v>
      </c>
      <c r="H56" s="116">
        <v>20000</v>
      </c>
    </row>
    <row r="57" spans="1:8">
      <c r="A57" s="5" t="str">
        <f t="shared" si="0"/>
        <v>こどもエコ外窓省エネ基準レベル大（L）</v>
      </c>
      <c r="B57" s="5" t="s">
        <v>1594</v>
      </c>
      <c r="C57" s="5" t="s">
        <v>1593</v>
      </c>
      <c r="D57" s="5" t="s">
        <v>1596</v>
      </c>
      <c r="E57" s="5" t="s">
        <v>1144</v>
      </c>
      <c r="F57" s="117" t="str">
        <f t="shared" si="1"/>
        <v>大（L）</v>
      </c>
      <c r="G57" s="116">
        <v>23000</v>
      </c>
      <c r="H57" s="116">
        <v>23000</v>
      </c>
    </row>
    <row r="58" spans="1:8">
      <c r="A58" s="5" t="str">
        <f t="shared" si="0"/>
        <v>こどもエコ外窓省エネ基準レベル中（M）</v>
      </c>
      <c r="B58" s="5" t="s">
        <v>1594</v>
      </c>
      <c r="C58" s="5" t="s">
        <v>1593</v>
      </c>
      <c r="D58" s="5" t="s">
        <v>1596</v>
      </c>
      <c r="E58" s="5" t="s">
        <v>1141</v>
      </c>
      <c r="F58" s="117" t="str">
        <f t="shared" si="1"/>
        <v>中（M）</v>
      </c>
      <c r="G58" s="116">
        <v>18000</v>
      </c>
      <c r="H58" s="116">
        <v>18000</v>
      </c>
    </row>
    <row r="59" spans="1:8">
      <c r="A59" s="5" t="str">
        <f t="shared" si="0"/>
        <v>こどもエコ外窓省エネ基準レベル小（S）</v>
      </c>
      <c r="B59" s="5" t="s">
        <v>1594</v>
      </c>
      <c r="C59" s="5" t="s">
        <v>1593</v>
      </c>
      <c r="D59" s="5" t="s">
        <v>1596</v>
      </c>
      <c r="E59" s="5" t="s">
        <v>47</v>
      </c>
      <c r="F59" s="117" t="str">
        <f t="shared" si="1"/>
        <v>小（S）</v>
      </c>
      <c r="G59" s="116">
        <v>15000</v>
      </c>
      <c r="H59" s="116">
        <v>15000</v>
      </c>
    </row>
    <row r="60" spans="1:8">
      <c r="A60" s="5" t="str">
        <f t="shared" si="0"/>
        <v>こどもエコドアZEHレベル大（L）</v>
      </c>
      <c r="B60" s="5" t="s">
        <v>1594</v>
      </c>
      <c r="C60" s="5" t="s">
        <v>1597</v>
      </c>
      <c r="D60" s="5" t="s">
        <v>1595</v>
      </c>
      <c r="E60" s="5" t="s">
        <v>1144</v>
      </c>
      <c r="F60" s="117" t="str">
        <f t="shared" si="1"/>
        <v>大（L）</v>
      </c>
      <c r="G60" s="116">
        <v>45000</v>
      </c>
      <c r="H60" s="116">
        <v>45000</v>
      </c>
    </row>
    <row r="61" spans="1:8">
      <c r="A61" s="5" t="str">
        <f t="shared" si="0"/>
        <v>こどもエコドアZEHレベル小（S）</v>
      </c>
      <c r="B61" s="5" t="s">
        <v>1594</v>
      </c>
      <c r="C61" s="5" t="s">
        <v>1597</v>
      </c>
      <c r="D61" s="5" t="s">
        <v>1595</v>
      </c>
      <c r="E61" s="5" t="s">
        <v>47</v>
      </c>
      <c r="F61" s="117" t="str">
        <f t="shared" si="1"/>
        <v>小（S）</v>
      </c>
      <c r="G61" s="116">
        <v>40000</v>
      </c>
      <c r="H61" s="116">
        <v>40000</v>
      </c>
    </row>
    <row r="62" spans="1:8">
      <c r="A62" s="5" t="str">
        <f t="shared" si="0"/>
        <v>こどもエコドア省エネ基準レベル大（L）</v>
      </c>
      <c r="B62" s="5" t="s">
        <v>1594</v>
      </c>
      <c r="C62" s="5" t="s">
        <v>1597</v>
      </c>
      <c r="D62" s="5" t="s">
        <v>1596</v>
      </c>
      <c r="E62" s="5" t="s">
        <v>1144</v>
      </c>
      <c r="F62" s="117" t="str">
        <f t="shared" si="1"/>
        <v>大（L）</v>
      </c>
      <c r="G62" s="116">
        <v>34000</v>
      </c>
      <c r="H62" s="116">
        <v>34000</v>
      </c>
    </row>
    <row r="63" spans="1:8">
      <c r="A63" s="5" t="str">
        <f t="shared" si="0"/>
        <v>こどもエコドア省エネ基準レベル小（S）</v>
      </c>
      <c r="B63" s="5" t="s">
        <v>1594</v>
      </c>
      <c r="C63" s="5" t="s">
        <v>1597</v>
      </c>
      <c r="D63" s="5" t="s">
        <v>1596</v>
      </c>
      <c r="E63" s="5" t="s">
        <v>47</v>
      </c>
      <c r="F63" s="117" t="str">
        <f t="shared" si="1"/>
        <v>小（S）</v>
      </c>
      <c r="G63" s="116">
        <v>30000</v>
      </c>
      <c r="H63" s="116">
        <v>30000</v>
      </c>
    </row>
    <row r="64" spans="1:8">
      <c r="A64" s="5" t="str">
        <f t="shared" si="0"/>
        <v>こどもエコ外窓防犯大（L）</v>
      </c>
      <c r="B64" s="5" t="s">
        <v>1594</v>
      </c>
      <c r="C64" s="5" t="s">
        <v>1593</v>
      </c>
      <c r="D64" s="5" t="s">
        <v>1598</v>
      </c>
      <c r="E64" s="5" t="s">
        <v>1144</v>
      </c>
      <c r="F64" s="117" t="str">
        <f t="shared" si="1"/>
        <v>大（L）</v>
      </c>
      <c r="G64" s="116">
        <v>34000</v>
      </c>
      <c r="H64" s="116">
        <v>34000</v>
      </c>
    </row>
    <row r="65" spans="1:8">
      <c r="A65" s="5" t="str">
        <f t="shared" si="0"/>
        <v>こどもエコ外窓防犯中（M）</v>
      </c>
      <c r="B65" s="5" t="s">
        <v>1594</v>
      </c>
      <c r="C65" s="5" t="s">
        <v>1593</v>
      </c>
      <c r="D65" s="5" t="s">
        <v>1598</v>
      </c>
      <c r="E65" s="5" t="s">
        <v>1141</v>
      </c>
      <c r="F65" s="117" t="str">
        <f t="shared" si="1"/>
        <v>中（M）</v>
      </c>
      <c r="G65" s="116">
        <v>24000</v>
      </c>
      <c r="H65" s="116">
        <v>24000</v>
      </c>
    </row>
    <row r="66" spans="1:8">
      <c r="A66" s="5" t="str">
        <f t="shared" si="0"/>
        <v>こどもエコ外窓防犯小（S）</v>
      </c>
      <c r="B66" s="5" t="s">
        <v>1594</v>
      </c>
      <c r="C66" s="5" t="s">
        <v>1593</v>
      </c>
      <c r="D66" s="5" t="s">
        <v>1598</v>
      </c>
      <c r="E66" s="5" t="s">
        <v>47</v>
      </c>
      <c r="F66" s="117" t="str">
        <f t="shared" si="1"/>
        <v>小（S）</v>
      </c>
      <c r="G66" s="116">
        <v>20000</v>
      </c>
      <c r="H66" s="116">
        <v>20000</v>
      </c>
    </row>
    <row r="67" spans="1:8">
      <c r="A67" s="5" t="str">
        <f t="shared" ref="A67:A85" si="2">B67&amp;C67&amp;D67&amp;F67</f>
        <v>こどもエコドア防犯大（L）</v>
      </c>
      <c r="B67" s="5" t="s">
        <v>1594</v>
      </c>
      <c r="C67" s="5" t="s">
        <v>1597</v>
      </c>
      <c r="D67" s="5" t="s">
        <v>1598</v>
      </c>
      <c r="E67" s="5" t="s">
        <v>1144</v>
      </c>
      <c r="F67" s="117" t="str">
        <f t="shared" ref="F67:F85" si="3">IF(E67="L","大（L）",IF(E67="M","中（M）",IF(E67="S","小（S）",IF(E67="X","極小（X）",""))))</f>
        <v>大（L）</v>
      </c>
      <c r="G67" s="116">
        <v>49000</v>
      </c>
      <c r="H67" s="116">
        <v>49000</v>
      </c>
    </row>
    <row r="68" spans="1:8">
      <c r="A68" s="5" t="str">
        <f t="shared" si="2"/>
        <v>こどもエコドア防犯小（S）</v>
      </c>
      <c r="B68" s="5" t="s">
        <v>1594</v>
      </c>
      <c r="C68" s="5" t="s">
        <v>1597</v>
      </c>
      <c r="D68" s="5" t="s">
        <v>1598</v>
      </c>
      <c r="E68" s="5" t="s">
        <v>47</v>
      </c>
      <c r="F68" s="117" t="str">
        <f t="shared" si="3"/>
        <v>小（S）</v>
      </c>
      <c r="G68" s="116">
        <v>35000</v>
      </c>
      <c r="H68" s="116">
        <v>35000</v>
      </c>
    </row>
    <row r="69" spans="1:8">
      <c r="A69" s="5" t="str">
        <f t="shared" si="2"/>
        <v>こどもエコガラス防音大（L）</v>
      </c>
      <c r="B69" s="5" t="s">
        <v>1594</v>
      </c>
      <c r="C69" s="5" t="s">
        <v>1590</v>
      </c>
      <c r="D69" s="5" t="s">
        <v>1599</v>
      </c>
      <c r="E69" s="5" t="s">
        <v>1144</v>
      </c>
      <c r="F69" s="117" t="str">
        <f t="shared" si="3"/>
        <v>大（L）</v>
      </c>
      <c r="G69" s="116">
        <v>9000</v>
      </c>
      <c r="H69" s="116">
        <v>9000</v>
      </c>
    </row>
    <row r="70" spans="1:8">
      <c r="A70" s="5" t="str">
        <f t="shared" si="2"/>
        <v>こどもエコガラス防音中（M）</v>
      </c>
      <c r="B70" s="5" t="s">
        <v>1594</v>
      </c>
      <c r="C70" s="5" t="s">
        <v>1590</v>
      </c>
      <c r="D70" s="5" t="s">
        <v>1599</v>
      </c>
      <c r="E70" s="5" t="s">
        <v>1141</v>
      </c>
      <c r="F70" s="117" t="str">
        <f t="shared" si="3"/>
        <v>中（M）</v>
      </c>
      <c r="G70" s="116">
        <v>6000</v>
      </c>
      <c r="H70" s="116">
        <v>6000</v>
      </c>
    </row>
    <row r="71" spans="1:8">
      <c r="A71" s="5" t="str">
        <f t="shared" si="2"/>
        <v>こどもエコガラス防音小（S）</v>
      </c>
      <c r="B71" s="5" t="s">
        <v>1594</v>
      </c>
      <c r="C71" s="5" t="s">
        <v>1590</v>
      </c>
      <c r="D71" s="5" t="s">
        <v>1599</v>
      </c>
      <c r="E71" s="5" t="s">
        <v>47</v>
      </c>
      <c r="F71" s="117" t="str">
        <f t="shared" si="3"/>
        <v>小（S）</v>
      </c>
      <c r="G71" s="116">
        <v>3000</v>
      </c>
      <c r="H71" s="116">
        <v>3000</v>
      </c>
    </row>
    <row r="72" spans="1:8">
      <c r="A72" s="5" t="str">
        <f t="shared" si="2"/>
        <v>こどもエコ内窓防音大（L）</v>
      </c>
      <c r="B72" s="5" t="s">
        <v>1594</v>
      </c>
      <c r="C72" s="5" t="s">
        <v>1592</v>
      </c>
      <c r="D72" s="5" t="s">
        <v>1599</v>
      </c>
      <c r="E72" s="5" t="s">
        <v>1144</v>
      </c>
      <c r="F72" s="117" t="str">
        <f t="shared" si="3"/>
        <v>大（L）</v>
      </c>
      <c r="G72" s="116">
        <v>23000</v>
      </c>
      <c r="H72" s="116">
        <v>23000</v>
      </c>
    </row>
    <row r="73" spans="1:8">
      <c r="A73" s="5" t="str">
        <f t="shared" si="2"/>
        <v>こどもエコ内窓防音中（M）</v>
      </c>
      <c r="B73" s="5" t="s">
        <v>1594</v>
      </c>
      <c r="C73" s="5" t="s">
        <v>1592</v>
      </c>
      <c r="D73" s="5" t="s">
        <v>1599</v>
      </c>
      <c r="E73" s="5" t="s">
        <v>1141</v>
      </c>
      <c r="F73" s="117" t="str">
        <f t="shared" si="3"/>
        <v>中（M）</v>
      </c>
      <c r="G73" s="116">
        <v>18000</v>
      </c>
      <c r="H73" s="116">
        <v>18000</v>
      </c>
    </row>
    <row r="74" spans="1:8">
      <c r="A74" s="5" t="str">
        <f t="shared" si="2"/>
        <v>こどもエコ内窓防音小（S）</v>
      </c>
      <c r="B74" s="5" t="s">
        <v>1594</v>
      </c>
      <c r="C74" s="5" t="s">
        <v>1592</v>
      </c>
      <c r="D74" s="5" t="s">
        <v>1599</v>
      </c>
      <c r="E74" s="5" t="s">
        <v>47</v>
      </c>
      <c r="F74" s="117" t="str">
        <f t="shared" si="3"/>
        <v>小（S）</v>
      </c>
      <c r="G74" s="116">
        <v>15000</v>
      </c>
      <c r="H74" s="116">
        <v>15000</v>
      </c>
    </row>
    <row r="75" spans="1:8">
      <c r="A75" s="5" t="str">
        <f t="shared" si="2"/>
        <v>こどもエコ外窓防音大（L）</v>
      </c>
      <c r="B75" s="5" t="s">
        <v>1594</v>
      </c>
      <c r="C75" s="5" t="s">
        <v>1593</v>
      </c>
      <c r="D75" s="5" t="s">
        <v>1599</v>
      </c>
      <c r="E75" s="5" t="s">
        <v>1144</v>
      </c>
      <c r="F75" s="117" t="str">
        <f t="shared" si="3"/>
        <v>大（L）</v>
      </c>
      <c r="G75" s="116">
        <v>23000</v>
      </c>
      <c r="H75" s="116">
        <v>23000</v>
      </c>
    </row>
    <row r="76" spans="1:8">
      <c r="A76" s="5" t="str">
        <f t="shared" si="2"/>
        <v>こどもエコ外窓防音中（M）</v>
      </c>
      <c r="B76" s="5" t="s">
        <v>1594</v>
      </c>
      <c r="C76" s="5" t="s">
        <v>1593</v>
      </c>
      <c r="D76" s="5" t="s">
        <v>1599</v>
      </c>
      <c r="E76" s="5" t="s">
        <v>1141</v>
      </c>
      <c r="F76" s="117" t="str">
        <f t="shared" si="3"/>
        <v>中（M）</v>
      </c>
      <c r="G76" s="116">
        <v>18000</v>
      </c>
      <c r="H76" s="116">
        <v>18000</v>
      </c>
    </row>
    <row r="77" spans="1:8">
      <c r="A77" s="5" t="str">
        <f t="shared" si="2"/>
        <v>こどもエコ外窓防音小（S）</v>
      </c>
      <c r="B77" s="5" t="s">
        <v>1594</v>
      </c>
      <c r="C77" s="5" t="s">
        <v>1593</v>
      </c>
      <c r="D77" s="5" t="s">
        <v>1599</v>
      </c>
      <c r="E77" s="5" t="s">
        <v>47</v>
      </c>
      <c r="F77" s="117" t="str">
        <f t="shared" si="3"/>
        <v>小（S）</v>
      </c>
      <c r="G77" s="116">
        <v>15000</v>
      </c>
      <c r="H77" s="116">
        <v>15000</v>
      </c>
    </row>
    <row r="78" spans="1:8">
      <c r="A78" s="5" t="str">
        <f t="shared" si="2"/>
        <v>こどもエコドア防音大（L）</v>
      </c>
      <c r="B78" s="5" t="s">
        <v>1594</v>
      </c>
      <c r="C78" s="5" t="s">
        <v>1597</v>
      </c>
      <c r="D78" s="5" t="s">
        <v>1599</v>
      </c>
      <c r="E78" s="5" t="s">
        <v>1144</v>
      </c>
      <c r="F78" s="117" t="str">
        <f t="shared" si="3"/>
        <v>大（L）</v>
      </c>
      <c r="G78" s="116">
        <v>34000</v>
      </c>
      <c r="H78" s="116">
        <v>34000</v>
      </c>
    </row>
    <row r="79" spans="1:8">
      <c r="A79" s="5" t="str">
        <f t="shared" si="2"/>
        <v>こどもエコドア防音小（S）</v>
      </c>
      <c r="B79" s="5" t="s">
        <v>1594</v>
      </c>
      <c r="C79" s="5" t="s">
        <v>1597</v>
      </c>
      <c r="D79" s="5" t="s">
        <v>1599</v>
      </c>
      <c r="E79" s="5" t="s">
        <v>47</v>
      </c>
      <c r="F79" s="117" t="str">
        <f t="shared" si="3"/>
        <v>小（S）</v>
      </c>
      <c r="G79" s="116">
        <v>30000</v>
      </c>
      <c r="H79" s="116">
        <v>30000</v>
      </c>
    </row>
    <row r="80" spans="1:8">
      <c r="A80" s="5" t="str">
        <f t="shared" si="2"/>
        <v>こどもエコガラス防災大（L）</v>
      </c>
      <c r="B80" s="5" t="s">
        <v>1594</v>
      </c>
      <c r="C80" s="5" t="s">
        <v>1590</v>
      </c>
      <c r="D80" s="5" t="s">
        <v>1600</v>
      </c>
      <c r="E80" s="5" t="s">
        <v>1144</v>
      </c>
      <c r="F80" s="117" t="str">
        <f t="shared" si="3"/>
        <v>大（L）</v>
      </c>
      <c r="G80" s="116">
        <v>15000</v>
      </c>
      <c r="H80" s="116">
        <v>15000</v>
      </c>
    </row>
    <row r="81" spans="1:8">
      <c r="A81" s="5" t="str">
        <f t="shared" si="2"/>
        <v>こどもエコガラス防災中（M）</v>
      </c>
      <c r="B81" s="5" t="s">
        <v>1594</v>
      </c>
      <c r="C81" s="5" t="s">
        <v>1590</v>
      </c>
      <c r="D81" s="5" t="s">
        <v>1600</v>
      </c>
      <c r="E81" s="5" t="s">
        <v>1141</v>
      </c>
      <c r="F81" s="117" t="str">
        <f t="shared" si="3"/>
        <v>中（M）</v>
      </c>
      <c r="G81" s="116">
        <v>10000</v>
      </c>
      <c r="H81" s="116">
        <v>10000</v>
      </c>
    </row>
    <row r="82" spans="1:8">
      <c r="A82" s="5" t="str">
        <f t="shared" si="2"/>
        <v>こどもエコガラス防災小（S）</v>
      </c>
      <c r="B82" s="5" t="s">
        <v>1594</v>
      </c>
      <c r="C82" s="5" t="s">
        <v>1590</v>
      </c>
      <c r="D82" s="5" t="s">
        <v>1600</v>
      </c>
      <c r="E82" s="5" t="s">
        <v>47</v>
      </c>
      <c r="F82" s="117" t="str">
        <f t="shared" si="3"/>
        <v>小（S）</v>
      </c>
      <c r="G82" s="116">
        <v>6000</v>
      </c>
      <c r="H82" s="116">
        <v>6000</v>
      </c>
    </row>
    <row r="83" spans="1:8">
      <c r="A83" s="5" t="str">
        <f t="shared" si="2"/>
        <v>こどもエコ外窓防災大（L）</v>
      </c>
      <c r="B83" s="5" t="s">
        <v>1594</v>
      </c>
      <c r="C83" s="5" t="s">
        <v>1593</v>
      </c>
      <c r="D83" s="5" t="s">
        <v>1600</v>
      </c>
      <c r="E83" s="5" t="s">
        <v>1144</v>
      </c>
      <c r="F83" s="117" t="str">
        <f t="shared" si="3"/>
        <v>大（L）</v>
      </c>
      <c r="G83" s="116">
        <v>37000</v>
      </c>
      <c r="H83" s="116">
        <v>37000</v>
      </c>
    </row>
    <row r="84" spans="1:8">
      <c r="A84" s="5" t="str">
        <f t="shared" si="2"/>
        <v>こどもエコ外窓防災中（M）</v>
      </c>
      <c r="B84" s="5" t="s">
        <v>1594</v>
      </c>
      <c r="C84" s="5" t="s">
        <v>1593</v>
      </c>
      <c r="D84" s="5" t="s">
        <v>1600</v>
      </c>
      <c r="E84" s="5" t="s">
        <v>1141</v>
      </c>
      <c r="F84" s="117" t="str">
        <f t="shared" si="3"/>
        <v>中（M）</v>
      </c>
      <c r="G84" s="116">
        <v>25000</v>
      </c>
      <c r="H84" s="116">
        <v>25000</v>
      </c>
    </row>
    <row r="85" spans="1:8">
      <c r="A85" s="5" t="str">
        <f t="shared" si="2"/>
        <v>こどもエコ外窓防災小（S）</v>
      </c>
      <c r="B85" s="5" t="s">
        <v>1594</v>
      </c>
      <c r="C85" s="5" t="s">
        <v>1593</v>
      </c>
      <c r="D85" s="5" t="s">
        <v>1600</v>
      </c>
      <c r="E85" s="5" t="s">
        <v>47</v>
      </c>
      <c r="F85" s="117" t="str">
        <f t="shared" si="3"/>
        <v>小（S）</v>
      </c>
      <c r="G85" s="116">
        <v>15000</v>
      </c>
      <c r="H85" s="116">
        <v>15000</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B6B3E-098B-484A-94F1-620F3F4FF254}">
  <sheetPr codeName="Sheet17"/>
  <dimension ref="A1:F61"/>
  <sheetViews>
    <sheetView workbookViewId="0">
      <pane ySplit="1" topLeftCell="A2" activePane="bottomLeft" state="frozen"/>
      <selection pane="bottomLeft" activeCell="F1" sqref="F1:F2"/>
    </sheetView>
  </sheetViews>
  <sheetFormatPr defaultColWidth="8.625" defaultRowHeight="15.75"/>
  <cols>
    <col min="1" max="1" width="23.625" style="5" bestFit="1" customWidth="1"/>
    <col min="2" max="4" width="8.625" style="5"/>
    <col min="5" max="5" width="16.25" style="5" bestFit="1" customWidth="1"/>
    <col min="6" max="16384" width="8.625" style="5"/>
  </cols>
  <sheetData>
    <row r="1" spans="1:6">
      <c r="A1" s="5" t="s">
        <v>479</v>
      </c>
      <c r="B1" s="5" t="s">
        <v>1601</v>
      </c>
      <c r="C1" s="5" t="s">
        <v>1602</v>
      </c>
      <c r="D1" s="5" t="s">
        <v>1603</v>
      </c>
      <c r="E1" s="5" t="s">
        <v>1584</v>
      </c>
      <c r="F1" s="5" t="s">
        <v>1604</v>
      </c>
    </row>
    <row r="2" spans="1:6">
      <c r="A2" s="5" t="str">
        <f>B2&amp;C2&amp;D2</f>
        <v>P戸建住宅1～2地域</v>
      </c>
      <c r="B2" s="5" t="s">
        <v>1605</v>
      </c>
      <c r="C2" s="5" t="s">
        <v>1606</v>
      </c>
      <c r="D2" s="5" t="s">
        <v>1607</v>
      </c>
      <c r="E2" s="5" t="s">
        <v>1595</v>
      </c>
      <c r="F2" s="5" t="str">
        <f>IF(E2="ZEHレベル","対象","対象外")</f>
        <v>対象</v>
      </c>
    </row>
    <row r="3" spans="1:6">
      <c r="A3" s="5" t="str">
        <f t="shared" ref="A3:A61" si="0">B3&amp;C3&amp;D3</f>
        <v>P戸建住宅3地域</v>
      </c>
      <c r="B3" s="5" t="s">
        <v>1605</v>
      </c>
      <c r="C3" s="5" t="s">
        <v>1606</v>
      </c>
      <c r="D3" s="5" t="s">
        <v>1608</v>
      </c>
      <c r="E3" s="5" t="s">
        <v>1595</v>
      </c>
      <c r="F3" s="5" t="str">
        <f t="shared" ref="F3:F61" si="1">IF(E3="ZEHレベル","対象","対象外")</f>
        <v>対象</v>
      </c>
    </row>
    <row r="4" spans="1:6">
      <c r="A4" s="5" t="str">
        <f t="shared" si="0"/>
        <v>P戸建住宅4地域</v>
      </c>
      <c r="B4" s="5" t="s">
        <v>1605</v>
      </c>
      <c r="C4" s="5" t="s">
        <v>1606</v>
      </c>
      <c r="D4" s="5" t="s">
        <v>1609</v>
      </c>
      <c r="E4" s="5" t="s">
        <v>1595</v>
      </c>
      <c r="F4" s="5" t="str">
        <f t="shared" si="1"/>
        <v>対象</v>
      </c>
    </row>
    <row r="5" spans="1:6">
      <c r="A5" s="5" t="str">
        <f t="shared" si="0"/>
        <v>P戸建住宅5～7地域</v>
      </c>
      <c r="B5" s="5" t="s">
        <v>1605</v>
      </c>
      <c r="C5" s="5" t="s">
        <v>1606</v>
      </c>
      <c r="D5" s="5" t="s">
        <v>1610</v>
      </c>
      <c r="E5" s="5" t="s">
        <v>1595</v>
      </c>
      <c r="F5" s="5" t="str">
        <f t="shared" si="1"/>
        <v>対象</v>
      </c>
    </row>
    <row r="6" spans="1:6">
      <c r="A6" s="5" t="str">
        <f t="shared" si="0"/>
        <v>P共同住宅1～2地域</v>
      </c>
      <c r="B6" s="5" t="s">
        <v>1605</v>
      </c>
      <c r="C6" s="5" t="s">
        <v>1611</v>
      </c>
      <c r="D6" s="5" t="s">
        <v>1607</v>
      </c>
      <c r="E6" s="5" t="s">
        <v>1595</v>
      </c>
      <c r="F6" s="5" t="str">
        <f t="shared" si="1"/>
        <v>対象</v>
      </c>
    </row>
    <row r="7" spans="1:6">
      <c r="A7" s="5" t="str">
        <f t="shared" si="0"/>
        <v>P共同住宅3地域</v>
      </c>
      <c r="B7" s="5" t="s">
        <v>1605</v>
      </c>
      <c r="C7" s="5" t="s">
        <v>1611</v>
      </c>
      <c r="D7" s="5" t="s">
        <v>1608</v>
      </c>
      <c r="E7" s="5" t="s">
        <v>1595</v>
      </c>
      <c r="F7" s="5" t="str">
        <f t="shared" si="1"/>
        <v>対象</v>
      </c>
    </row>
    <row r="8" spans="1:6">
      <c r="A8" s="5" t="str">
        <f t="shared" si="0"/>
        <v>P共同住宅4地域</v>
      </c>
      <c r="B8" s="5" t="s">
        <v>1605</v>
      </c>
      <c r="C8" s="5" t="s">
        <v>1611</v>
      </c>
      <c r="D8" s="5" t="s">
        <v>1609</v>
      </c>
      <c r="E8" s="5" t="s">
        <v>1595</v>
      </c>
      <c r="F8" s="5" t="str">
        <f t="shared" si="1"/>
        <v>対象</v>
      </c>
    </row>
    <row r="9" spans="1:6">
      <c r="A9" s="5" t="str">
        <f t="shared" si="0"/>
        <v>P共同住宅5～7地域</v>
      </c>
      <c r="B9" s="5" t="s">
        <v>1605</v>
      </c>
      <c r="C9" s="5" t="s">
        <v>1611</v>
      </c>
      <c r="D9" s="5" t="s">
        <v>1610</v>
      </c>
      <c r="E9" s="5" t="s">
        <v>1595</v>
      </c>
      <c r="F9" s="5" t="str">
        <f t="shared" si="1"/>
        <v>対象</v>
      </c>
    </row>
    <row r="10" spans="1:6">
      <c r="A10" s="5" t="str">
        <f t="shared" si="0"/>
        <v>S戸建住宅1～2地域</v>
      </c>
      <c r="B10" s="5" t="s">
        <v>47</v>
      </c>
      <c r="C10" s="5" t="s">
        <v>1606</v>
      </c>
      <c r="D10" s="5" t="s">
        <v>1607</v>
      </c>
      <c r="E10" s="5" t="s">
        <v>1595</v>
      </c>
      <c r="F10" s="5" t="str">
        <f t="shared" si="1"/>
        <v>対象</v>
      </c>
    </row>
    <row r="11" spans="1:6">
      <c r="A11" s="5" t="str">
        <f t="shared" si="0"/>
        <v>S戸建住宅3地域</v>
      </c>
      <c r="B11" s="5" t="s">
        <v>47</v>
      </c>
      <c r="C11" s="5" t="s">
        <v>1606</v>
      </c>
      <c r="D11" s="5" t="s">
        <v>1608</v>
      </c>
      <c r="E11" s="5" t="s">
        <v>1595</v>
      </c>
      <c r="F11" s="5" t="str">
        <f t="shared" si="1"/>
        <v>対象</v>
      </c>
    </row>
    <row r="12" spans="1:6">
      <c r="A12" s="5" t="str">
        <f t="shared" si="0"/>
        <v>S戸建住宅4地域</v>
      </c>
      <c r="B12" s="5" t="s">
        <v>47</v>
      </c>
      <c r="C12" s="5" t="s">
        <v>1606</v>
      </c>
      <c r="D12" s="5" t="s">
        <v>1609</v>
      </c>
      <c r="E12" s="5" t="s">
        <v>1595</v>
      </c>
      <c r="F12" s="5" t="str">
        <f t="shared" si="1"/>
        <v>対象</v>
      </c>
    </row>
    <row r="13" spans="1:6">
      <c r="A13" s="5" t="str">
        <f t="shared" si="0"/>
        <v>S戸建住宅5～7地域</v>
      </c>
      <c r="B13" s="5" t="s">
        <v>47</v>
      </c>
      <c r="C13" s="5" t="s">
        <v>1606</v>
      </c>
      <c r="D13" s="5" t="s">
        <v>1610</v>
      </c>
      <c r="E13" s="5" t="s">
        <v>1595</v>
      </c>
      <c r="F13" s="5" t="str">
        <f t="shared" si="1"/>
        <v>対象</v>
      </c>
    </row>
    <row r="14" spans="1:6">
      <c r="A14" s="5" t="str">
        <f t="shared" si="0"/>
        <v>S共同住宅1～2地域</v>
      </c>
      <c r="B14" s="5" t="s">
        <v>47</v>
      </c>
      <c r="C14" s="5" t="s">
        <v>1611</v>
      </c>
      <c r="D14" s="5" t="s">
        <v>1607</v>
      </c>
      <c r="E14" s="5" t="s">
        <v>1595</v>
      </c>
      <c r="F14" s="5" t="str">
        <f t="shared" si="1"/>
        <v>対象</v>
      </c>
    </row>
    <row r="15" spans="1:6">
      <c r="A15" s="5" t="str">
        <f t="shared" si="0"/>
        <v>S共同住宅3地域</v>
      </c>
      <c r="B15" s="5" t="s">
        <v>47</v>
      </c>
      <c r="C15" s="5" t="s">
        <v>1611</v>
      </c>
      <c r="D15" s="5" t="s">
        <v>1608</v>
      </c>
      <c r="E15" s="5" t="s">
        <v>1595</v>
      </c>
      <c r="F15" s="5" t="str">
        <f t="shared" si="1"/>
        <v>対象</v>
      </c>
    </row>
    <row r="16" spans="1:6">
      <c r="A16" s="5" t="str">
        <f t="shared" si="0"/>
        <v>S共同住宅4地域</v>
      </c>
      <c r="B16" s="5" t="s">
        <v>47</v>
      </c>
      <c r="C16" s="5" t="s">
        <v>1611</v>
      </c>
      <c r="D16" s="5" t="s">
        <v>1609</v>
      </c>
      <c r="E16" s="5" t="s">
        <v>1595</v>
      </c>
      <c r="F16" s="5" t="str">
        <f t="shared" si="1"/>
        <v>対象</v>
      </c>
    </row>
    <row r="17" spans="1:6">
      <c r="A17" s="5" t="str">
        <f t="shared" si="0"/>
        <v>S共同住宅5～7地域</v>
      </c>
      <c r="B17" s="5" t="s">
        <v>47</v>
      </c>
      <c r="C17" s="5" t="s">
        <v>1611</v>
      </c>
      <c r="D17" s="5" t="s">
        <v>1610</v>
      </c>
      <c r="E17" s="5" t="s">
        <v>1595</v>
      </c>
      <c r="F17" s="5" t="str">
        <f t="shared" si="1"/>
        <v>対象</v>
      </c>
    </row>
    <row r="18" spans="1:6">
      <c r="A18" s="5" t="str">
        <f t="shared" si="0"/>
        <v>A戸建住宅1～2地域</v>
      </c>
      <c r="B18" s="5" t="s">
        <v>58</v>
      </c>
      <c r="C18" s="5" t="s">
        <v>1606</v>
      </c>
      <c r="D18" s="5" t="s">
        <v>1607</v>
      </c>
      <c r="E18" s="5" t="s">
        <v>1595</v>
      </c>
      <c r="F18" s="5" t="str">
        <f t="shared" si="1"/>
        <v>対象</v>
      </c>
    </row>
    <row r="19" spans="1:6">
      <c r="A19" s="5" t="str">
        <f t="shared" si="0"/>
        <v>A戸建住宅3地域</v>
      </c>
      <c r="B19" s="5" t="s">
        <v>58</v>
      </c>
      <c r="C19" s="5" t="s">
        <v>1606</v>
      </c>
      <c r="D19" s="5" t="s">
        <v>1608</v>
      </c>
      <c r="E19" s="5" t="s">
        <v>1595</v>
      </c>
      <c r="F19" s="5" t="str">
        <f t="shared" si="1"/>
        <v>対象</v>
      </c>
    </row>
    <row r="20" spans="1:6">
      <c r="A20" s="5" t="str">
        <f t="shared" si="0"/>
        <v>A戸建住宅4地域</v>
      </c>
      <c r="B20" s="5" t="s">
        <v>58</v>
      </c>
      <c r="C20" s="5" t="s">
        <v>1606</v>
      </c>
      <c r="D20" s="5" t="s">
        <v>1609</v>
      </c>
      <c r="E20" s="5" t="s">
        <v>1595</v>
      </c>
      <c r="F20" s="5" t="str">
        <f t="shared" si="1"/>
        <v>対象</v>
      </c>
    </row>
    <row r="21" spans="1:6">
      <c r="A21" s="5" t="str">
        <f t="shared" si="0"/>
        <v>A戸建住宅5～7地域</v>
      </c>
      <c r="B21" s="5" t="s">
        <v>58</v>
      </c>
      <c r="C21" s="5" t="s">
        <v>1606</v>
      </c>
      <c r="D21" s="5" t="s">
        <v>1610</v>
      </c>
      <c r="E21" s="5" t="s">
        <v>1595</v>
      </c>
      <c r="F21" s="5" t="str">
        <f t="shared" si="1"/>
        <v>対象</v>
      </c>
    </row>
    <row r="22" spans="1:6">
      <c r="A22" s="5" t="str">
        <f t="shared" si="0"/>
        <v>A共同住宅1～2地域</v>
      </c>
      <c r="B22" s="5" t="s">
        <v>58</v>
      </c>
      <c r="C22" s="5" t="s">
        <v>1611</v>
      </c>
      <c r="D22" s="5" t="s">
        <v>1607</v>
      </c>
      <c r="E22" s="5" t="s">
        <v>1595</v>
      </c>
      <c r="F22" s="5" t="str">
        <f t="shared" si="1"/>
        <v>対象</v>
      </c>
    </row>
    <row r="23" spans="1:6">
      <c r="A23" s="5" t="str">
        <f t="shared" si="0"/>
        <v>A共同住宅3地域</v>
      </c>
      <c r="B23" s="5" t="s">
        <v>58</v>
      </c>
      <c r="C23" s="5" t="s">
        <v>1611</v>
      </c>
      <c r="D23" s="5" t="s">
        <v>1608</v>
      </c>
      <c r="E23" s="5" t="s">
        <v>1595</v>
      </c>
      <c r="F23" s="5" t="str">
        <f t="shared" si="1"/>
        <v>対象</v>
      </c>
    </row>
    <row r="24" spans="1:6">
      <c r="A24" s="5" t="str">
        <f t="shared" si="0"/>
        <v>A共同住宅4地域</v>
      </c>
      <c r="B24" s="5" t="s">
        <v>58</v>
      </c>
      <c r="C24" s="5" t="s">
        <v>1611</v>
      </c>
      <c r="D24" s="5" t="s">
        <v>1609</v>
      </c>
      <c r="E24" s="5" t="s">
        <v>1595</v>
      </c>
      <c r="F24" s="5" t="str">
        <f t="shared" si="1"/>
        <v>対象</v>
      </c>
    </row>
    <row r="25" spans="1:6">
      <c r="A25" s="5" t="str">
        <f t="shared" si="0"/>
        <v>A共同住宅5～7地域</v>
      </c>
      <c r="B25" s="5" t="s">
        <v>58</v>
      </c>
      <c r="C25" s="5" t="s">
        <v>1611</v>
      </c>
      <c r="D25" s="5" t="s">
        <v>1610</v>
      </c>
      <c r="E25" s="5" t="s">
        <v>1595</v>
      </c>
      <c r="F25" s="5" t="str">
        <f t="shared" si="1"/>
        <v>対象</v>
      </c>
    </row>
    <row r="26" spans="1:6">
      <c r="A26" s="5" t="str">
        <f t="shared" si="0"/>
        <v>B戸建住宅1～2地域</v>
      </c>
      <c r="B26" s="5" t="s">
        <v>125</v>
      </c>
      <c r="C26" s="5" t="s">
        <v>1606</v>
      </c>
      <c r="D26" s="5" t="s">
        <v>1607</v>
      </c>
      <c r="E26" s="5" t="s">
        <v>1596</v>
      </c>
      <c r="F26" s="5" t="str">
        <f t="shared" si="1"/>
        <v>対象外</v>
      </c>
    </row>
    <row r="27" spans="1:6">
      <c r="A27" s="5" t="str">
        <f t="shared" si="0"/>
        <v>B戸建住宅3地域</v>
      </c>
      <c r="B27" s="5" t="s">
        <v>125</v>
      </c>
      <c r="C27" s="5" t="s">
        <v>1606</v>
      </c>
      <c r="D27" s="5" t="s">
        <v>1608</v>
      </c>
      <c r="E27" s="5" t="s">
        <v>1596</v>
      </c>
      <c r="F27" s="5" t="str">
        <f t="shared" si="1"/>
        <v>対象外</v>
      </c>
    </row>
    <row r="28" spans="1:6">
      <c r="A28" s="5" t="str">
        <f t="shared" si="0"/>
        <v>B戸建住宅4地域</v>
      </c>
      <c r="B28" s="5" t="s">
        <v>125</v>
      </c>
      <c r="C28" s="5" t="s">
        <v>1606</v>
      </c>
      <c r="D28" s="5" t="s">
        <v>1609</v>
      </c>
      <c r="E28" s="5" t="s">
        <v>1595</v>
      </c>
      <c r="F28" s="5" t="str">
        <f t="shared" si="1"/>
        <v>対象</v>
      </c>
    </row>
    <row r="29" spans="1:6">
      <c r="A29" s="5" t="str">
        <f t="shared" si="0"/>
        <v>B戸建住宅5～7地域</v>
      </c>
      <c r="B29" s="5" t="s">
        <v>125</v>
      </c>
      <c r="C29" s="5" t="s">
        <v>1606</v>
      </c>
      <c r="D29" s="5" t="s">
        <v>1610</v>
      </c>
      <c r="E29" s="5" t="s">
        <v>1595</v>
      </c>
      <c r="F29" s="5" t="str">
        <f t="shared" si="1"/>
        <v>対象</v>
      </c>
    </row>
    <row r="30" spans="1:6">
      <c r="A30" s="5" t="str">
        <f t="shared" si="0"/>
        <v>B共同住宅1～2地域</v>
      </c>
      <c r="B30" s="5" t="s">
        <v>125</v>
      </c>
      <c r="C30" s="5" t="s">
        <v>1611</v>
      </c>
      <c r="D30" s="5" t="s">
        <v>1607</v>
      </c>
      <c r="E30" s="5" t="s">
        <v>1596</v>
      </c>
      <c r="F30" s="5" t="str">
        <f t="shared" si="1"/>
        <v>対象外</v>
      </c>
    </row>
    <row r="31" spans="1:6">
      <c r="A31" s="5" t="str">
        <f t="shared" si="0"/>
        <v>B共同住宅3地域</v>
      </c>
      <c r="B31" s="5" t="s">
        <v>125</v>
      </c>
      <c r="C31" s="5" t="s">
        <v>1611</v>
      </c>
      <c r="D31" s="5" t="s">
        <v>1608</v>
      </c>
      <c r="E31" s="5" t="s">
        <v>1595</v>
      </c>
      <c r="F31" s="5" t="str">
        <f t="shared" si="1"/>
        <v>対象</v>
      </c>
    </row>
    <row r="32" spans="1:6">
      <c r="A32" s="5" t="str">
        <f t="shared" si="0"/>
        <v>B共同住宅4地域</v>
      </c>
      <c r="B32" s="5" t="s">
        <v>125</v>
      </c>
      <c r="C32" s="5" t="s">
        <v>1611</v>
      </c>
      <c r="D32" s="5" t="s">
        <v>1609</v>
      </c>
      <c r="E32" s="5" t="s">
        <v>1595</v>
      </c>
      <c r="F32" s="5" t="str">
        <f t="shared" si="1"/>
        <v>対象</v>
      </c>
    </row>
    <row r="33" spans="1:6">
      <c r="A33" s="5" t="str">
        <f t="shared" si="0"/>
        <v>B共同住宅5～7地域</v>
      </c>
      <c r="B33" s="5" t="s">
        <v>125</v>
      </c>
      <c r="C33" s="5" t="s">
        <v>1611</v>
      </c>
      <c r="D33" s="5" t="s">
        <v>1610</v>
      </c>
      <c r="E33" s="5" t="s">
        <v>1595</v>
      </c>
      <c r="F33" s="5" t="str">
        <f t="shared" si="1"/>
        <v>対象</v>
      </c>
    </row>
    <row r="34" spans="1:6">
      <c r="A34" s="5" t="str">
        <f t="shared" si="0"/>
        <v>C戸建住宅1～2地域</v>
      </c>
      <c r="B34" s="5" t="s">
        <v>312</v>
      </c>
      <c r="C34" s="5" t="s">
        <v>1606</v>
      </c>
      <c r="D34" s="5" t="s">
        <v>1607</v>
      </c>
      <c r="E34" s="5" t="s">
        <v>1612</v>
      </c>
      <c r="F34" s="5" t="str">
        <f t="shared" si="1"/>
        <v>対象外</v>
      </c>
    </row>
    <row r="35" spans="1:6">
      <c r="A35" s="5" t="str">
        <f t="shared" si="0"/>
        <v>C戸建住宅3地域</v>
      </c>
      <c r="B35" s="5" t="s">
        <v>312</v>
      </c>
      <c r="C35" s="5" t="s">
        <v>1606</v>
      </c>
      <c r="D35" s="5" t="s">
        <v>1608</v>
      </c>
      <c r="E35" s="5" t="s">
        <v>1612</v>
      </c>
      <c r="F35" s="5" t="str">
        <f t="shared" si="1"/>
        <v>対象外</v>
      </c>
    </row>
    <row r="36" spans="1:6">
      <c r="A36" s="5" t="str">
        <f t="shared" si="0"/>
        <v>C戸建住宅4地域</v>
      </c>
      <c r="B36" s="5" t="s">
        <v>312</v>
      </c>
      <c r="C36" s="5" t="s">
        <v>1606</v>
      </c>
      <c r="D36" s="5" t="s">
        <v>1609</v>
      </c>
      <c r="E36" s="5" t="s">
        <v>1596</v>
      </c>
      <c r="F36" s="5" t="str">
        <f t="shared" si="1"/>
        <v>対象外</v>
      </c>
    </row>
    <row r="37" spans="1:6">
      <c r="A37" s="5" t="str">
        <f t="shared" si="0"/>
        <v>C戸建住宅5～7地域</v>
      </c>
      <c r="B37" s="5" t="s">
        <v>312</v>
      </c>
      <c r="C37" s="5" t="s">
        <v>1606</v>
      </c>
      <c r="D37" s="5" t="s">
        <v>1610</v>
      </c>
      <c r="E37" s="5" t="s">
        <v>1596</v>
      </c>
      <c r="F37" s="5" t="str">
        <f t="shared" si="1"/>
        <v>対象外</v>
      </c>
    </row>
    <row r="38" spans="1:6">
      <c r="A38" s="5" t="str">
        <f t="shared" si="0"/>
        <v>C共同住宅1～2地域</v>
      </c>
      <c r="B38" s="5" t="s">
        <v>312</v>
      </c>
      <c r="C38" s="5" t="s">
        <v>1611</v>
      </c>
      <c r="D38" s="5" t="s">
        <v>1607</v>
      </c>
      <c r="E38" s="5" t="s">
        <v>1612</v>
      </c>
      <c r="F38" s="5" t="str">
        <f t="shared" si="1"/>
        <v>対象外</v>
      </c>
    </row>
    <row r="39" spans="1:6">
      <c r="A39" s="5" t="str">
        <f t="shared" si="0"/>
        <v>C共同住宅3地域</v>
      </c>
      <c r="B39" s="5" t="s">
        <v>312</v>
      </c>
      <c r="C39" s="5" t="s">
        <v>1611</v>
      </c>
      <c r="D39" s="5" t="s">
        <v>1608</v>
      </c>
      <c r="E39" s="5" t="s">
        <v>1612</v>
      </c>
      <c r="F39" s="5" t="str">
        <f t="shared" si="1"/>
        <v>対象外</v>
      </c>
    </row>
    <row r="40" spans="1:6">
      <c r="A40" s="5" t="str">
        <f t="shared" si="0"/>
        <v>C共同住宅4地域</v>
      </c>
      <c r="B40" s="5" t="s">
        <v>312</v>
      </c>
      <c r="C40" s="5" t="s">
        <v>1611</v>
      </c>
      <c r="D40" s="5" t="s">
        <v>1609</v>
      </c>
      <c r="E40" s="5" t="s">
        <v>1595</v>
      </c>
      <c r="F40" s="5" t="str">
        <f t="shared" si="1"/>
        <v>対象</v>
      </c>
    </row>
    <row r="41" spans="1:6">
      <c r="A41" s="5" t="str">
        <f t="shared" si="0"/>
        <v>C共同住宅5～7地域</v>
      </c>
      <c r="B41" s="5" t="s">
        <v>312</v>
      </c>
      <c r="C41" s="5" t="s">
        <v>1611</v>
      </c>
      <c r="D41" s="5" t="s">
        <v>1610</v>
      </c>
      <c r="E41" s="5" t="s">
        <v>1595</v>
      </c>
      <c r="F41" s="5" t="str">
        <f t="shared" si="1"/>
        <v>対象</v>
      </c>
    </row>
    <row r="42" spans="1:6">
      <c r="A42" s="5" t="str">
        <f t="shared" si="0"/>
        <v>D戸建住宅1～2地域</v>
      </c>
      <c r="B42" s="5" t="s">
        <v>323</v>
      </c>
      <c r="C42" s="5" t="s">
        <v>1606</v>
      </c>
      <c r="D42" s="5" t="s">
        <v>1607</v>
      </c>
      <c r="E42" s="5" t="s">
        <v>1612</v>
      </c>
      <c r="F42" s="5" t="str">
        <f t="shared" si="1"/>
        <v>対象外</v>
      </c>
    </row>
    <row r="43" spans="1:6">
      <c r="A43" s="5" t="str">
        <f t="shared" si="0"/>
        <v>D戸建住宅3地域</v>
      </c>
      <c r="B43" s="5" t="s">
        <v>323</v>
      </c>
      <c r="C43" s="5" t="s">
        <v>1606</v>
      </c>
      <c r="D43" s="5" t="s">
        <v>1608</v>
      </c>
      <c r="E43" s="5" t="s">
        <v>1612</v>
      </c>
      <c r="F43" s="5" t="str">
        <f t="shared" si="1"/>
        <v>対象外</v>
      </c>
    </row>
    <row r="44" spans="1:6">
      <c r="A44" s="5" t="str">
        <f t="shared" si="0"/>
        <v>D戸建住宅4地域</v>
      </c>
      <c r="B44" s="5" t="s">
        <v>323</v>
      </c>
      <c r="C44" s="5" t="s">
        <v>1606</v>
      </c>
      <c r="D44" s="5" t="s">
        <v>1609</v>
      </c>
      <c r="E44" s="5" t="s">
        <v>1596</v>
      </c>
      <c r="F44" s="5" t="str">
        <f t="shared" si="1"/>
        <v>対象外</v>
      </c>
    </row>
    <row r="45" spans="1:6">
      <c r="A45" s="5" t="str">
        <f t="shared" si="0"/>
        <v>D戸建住宅5～7地域</v>
      </c>
      <c r="B45" s="5" t="s">
        <v>323</v>
      </c>
      <c r="C45" s="5" t="s">
        <v>1606</v>
      </c>
      <c r="D45" s="5" t="s">
        <v>1610</v>
      </c>
      <c r="E45" s="5" t="s">
        <v>1596</v>
      </c>
      <c r="F45" s="5" t="str">
        <f t="shared" si="1"/>
        <v>対象外</v>
      </c>
    </row>
    <row r="46" spans="1:6">
      <c r="A46" s="5" t="str">
        <f t="shared" si="0"/>
        <v>D共同住宅1～2地域</v>
      </c>
      <c r="B46" s="5" t="s">
        <v>323</v>
      </c>
      <c r="C46" s="5" t="s">
        <v>1611</v>
      </c>
      <c r="D46" s="5" t="s">
        <v>1607</v>
      </c>
      <c r="E46" s="5" t="s">
        <v>1612</v>
      </c>
      <c r="F46" s="5" t="str">
        <f t="shared" si="1"/>
        <v>対象外</v>
      </c>
    </row>
    <row r="47" spans="1:6">
      <c r="A47" s="5" t="str">
        <f t="shared" si="0"/>
        <v>D共同住宅3地域</v>
      </c>
      <c r="B47" s="5" t="s">
        <v>323</v>
      </c>
      <c r="C47" s="5" t="s">
        <v>1611</v>
      </c>
      <c r="D47" s="5" t="s">
        <v>1608</v>
      </c>
      <c r="E47" s="5" t="s">
        <v>1612</v>
      </c>
      <c r="F47" s="5" t="str">
        <f t="shared" si="1"/>
        <v>対象外</v>
      </c>
    </row>
    <row r="48" spans="1:6">
      <c r="A48" s="5" t="str">
        <f t="shared" si="0"/>
        <v>D共同住宅4地域</v>
      </c>
      <c r="B48" s="5" t="s">
        <v>323</v>
      </c>
      <c r="C48" s="5" t="s">
        <v>1611</v>
      </c>
      <c r="D48" s="5" t="s">
        <v>1609</v>
      </c>
      <c r="E48" s="5" t="s">
        <v>1596</v>
      </c>
      <c r="F48" s="5" t="str">
        <f t="shared" si="1"/>
        <v>対象外</v>
      </c>
    </row>
    <row r="49" spans="1:6">
      <c r="A49" s="5" t="str">
        <f t="shared" si="0"/>
        <v>D共同住宅5～7地域</v>
      </c>
      <c r="B49" s="5" t="s">
        <v>323</v>
      </c>
      <c r="C49" s="5" t="s">
        <v>1611</v>
      </c>
      <c r="D49" s="5" t="s">
        <v>1610</v>
      </c>
      <c r="E49" s="5" t="s">
        <v>1596</v>
      </c>
      <c r="F49" s="5" t="str">
        <f t="shared" si="1"/>
        <v>対象外</v>
      </c>
    </row>
    <row r="50" spans="1:6">
      <c r="A50" s="5" t="str">
        <f t="shared" si="0"/>
        <v>E戸建住宅1～2地域</v>
      </c>
      <c r="B50" s="5" t="s">
        <v>1019</v>
      </c>
      <c r="C50" s="5" t="s">
        <v>1606</v>
      </c>
      <c r="D50" s="5" t="s">
        <v>1607</v>
      </c>
      <c r="E50" s="5" t="s">
        <v>1612</v>
      </c>
      <c r="F50" s="5" t="str">
        <f t="shared" si="1"/>
        <v>対象外</v>
      </c>
    </row>
    <row r="51" spans="1:6">
      <c r="A51" s="5" t="str">
        <f t="shared" si="0"/>
        <v>E戸建住宅3地域</v>
      </c>
      <c r="B51" s="5" t="s">
        <v>1019</v>
      </c>
      <c r="C51" s="5" t="s">
        <v>1606</v>
      </c>
      <c r="D51" s="5" t="s">
        <v>1608</v>
      </c>
      <c r="E51" s="5" t="s">
        <v>1612</v>
      </c>
      <c r="F51" s="5" t="str">
        <f t="shared" si="1"/>
        <v>対象外</v>
      </c>
    </row>
    <row r="52" spans="1:6">
      <c r="A52" s="5" t="str">
        <f t="shared" si="0"/>
        <v>E戸建住宅4地域</v>
      </c>
      <c r="B52" s="5" t="s">
        <v>1019</v>
      </c>
      <c r="C52" s="5" t="s">
        <v>1606</v>
      </c>
      <c r="D52" s="5" t="s">
        <v>1609</v>
      </c>
      <c r="E52" s="5" t="s">
        <v>1612</v>
      </c>
      <c r="F52" s="5" t="str">
        <f t="shared" si="1"/>
        <v>対象外</v>
      </c>
    </row>
    <row r="53" spans="1:6">
      <c r="A53" s="5" t="str">
        <f t="shared" si="0"/>
        <v>E戸建住宅5～7地域</v>
      </c>
      <c r="B53" s="5" t="s">
        <v>1019</v>
      </c>
      <c r="C53" s="5" t="s">
        <v>1606</v>
      </c>
      <c r="D53" s="5" t="s">
        <v>1610</v>
      </c>
      <c r="E53" s="5" t="s">
        <v>1596</v>
      </c>
      <c r="F53" s="5" t="str">
        <f t="shared" si="1"/>
        <v>対象外</v>
      </c>
    </row>
    <row r="54" spans="1:6">
      <c r="A54" s="5" t="str">
        <f t="shared" si="0"/>
        <v>E共同住宅1～2地域</v>
      </c>
      <c r="B54" s="5" t="s">
        <v>1019</v>
      </c>
      <c r="C54" s="5" t="s">
        <v>1611</v>
      </c>
      <c r="D54" s="5" t="s">
        <v>1607</v>
      </c>
      <c r="E54" s="5" t="s">
        <v>1612</v>
      </c>
      <c r="F54" s="5" t="str">
        <f t="shared" si="1"/>
        <v>対象外</v>
      </c>
    </row>
    <row r="55" spans="1:6">
      <c r="A55" s="5" t="str">
        <f t="shared" si="0"/>
        <v>E共同住宅3地域</v>
      </c>
      <c r="B55" s="5" t="s">
        <v>1019</v>
      </c>
      <c r="C55" s="5" t="s">
        <v>1611</v>
      </c>
      <c r="D55" s="5" t="s">
        <v>1608</v>
      </c>
      <c r="E55" s="5" t="s">
        <v>1612</v>
      </c>
      <c r="F55" s="5" t="str">
        <f t="shared" si="1"/>
        <v>対象外</v>
      </c>
    </row>
    <row r="56" spans="1:6">
      <c r="A56" s="5" t="str">
        <f t="shared" si="0"/>
        <v>E共同住宅4地域</v>
      </c>
      <c r="B56" s="5" t="s">
        <v>1019</v>
      </c>
      <c r="C56" s="5" t="s">
        <v>1611</v>
      </c>
      <c r="D56" s="5" t="s">
        <v>1609</v>
      </c>
      <c r="E56" s="5" t="s">
        <v>1612</v>
      </c>
      <c r="F56" s="5" t="str">
        <f t="shared" si="1"/>
        <v>対象外</v>
      </c>
    </row>
    <row r="57" spans="1:6">
      <c r="A57" s="5" t="str">
        <f t="shared" si="0"/>
        <v>E共同住宅5～7地域</v>
      </c>
      <c r="B57" s="5" t="s">
        <v>1019</v>
      </c>
      <c r="C57" s="5" t="s">
        <v>1611</v>
      </c>
      <c r="D57" s="5" t="s">
        <v>1610</v>
      </c>
      <c r="E57" s="5" t="s">
        <v>1596</v>
      </c>
      <c r="F57" s="5" t="str">
        <f t="shared" si="1"/>
        <v>対象外</v>
      </c>
    </row>
    <row r="58" spans="1:6">
      <c r="A58" s="5" t="str">
        <f t="shared" si="0"/>
        <v>Y戸建住宅8地域</v>
      </c>
      <c r="B58" s="5" t="s">
        <v>1613</v>
      </c>
      <c r="C58" s="5" t="s">
        <v>1606</v>
      </c>
      <c r="D58" s="5" t="s">
        <v>1614</v>
      </c>
      <c r="E58" s="5" t="s">
        <v>1595</v>
      </c>
      <c r="F58" s="5" t="str">
        <f t="shared" si="1"/>
        <v>対象</v>
      </c>
    </row>
    <row r="59" spans="1:6">
      <c r="A59" s="5" t="str">
        <f t="shared" si="0"/>
        <v>Y共同住宅8地域</v>
      </c>
      <c r="B59" s="5" t="s">
        <v>1613</v>
      </c>
      <c r="C59" s="5" t="s">
        <v>1611</v>
      </c>
      <c r="D59" s="5" t="s">
        <v>1614</v>
      </c>
      <c r="E59" s="5" t="s">
        <v>1595</v>
      </c>
      <c r="F59" s="5" t="str">
        <f t="shared" si="1"/>
        <v>対象</v>
      </c>
    </row>
    <row r="60" spans="1:6">
      <c r="A60" s="5" t="str">
        <f t="shared" si="0"/>
        <v>Z戸建住宅8地域</v>
      </c>
      <c r="B60" s="5" t="s">
        <v>161</v>
      </c>
      <c r="C60" s="5" t="s">
        <v>1606</v>
      </c>
      <c r="D60" s="5" t="s">
        <v>1614</v>
      </c>
      <c r="E60" s="5" t="s">
        <v>1595</v>
      </c>
      <c r="F60" s="5" t="str">
        <f t="shared" si="1"/>
        <v>対象</v>
      </c>
    </row>
    <row r="61" spans="1:6">
      <c r="A61" s="5" t="str">
        <f t="shared" si="0"/>
        <v>Z共同住宅8地域</v>
      </c>
      <c r="B61" s="5" t="s">
        <v>161</v>
      </c>
      <c r="C61" s="5" t="s">
        <v>1611</v>
      </c>
      <c r="D61" s="5" t="s">
        <v>1614</v>
      </c>
      <c r="E61" s="5" t="s">
        <v>1595</v>
      </c>
      <c r="F61" s="5" t="str">
        <f t="shared" si="1"/>
        <v>対象</v>
      </c>
    </row>
  </sheetData>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0" ma:contentTypeDescription="新しいドキュメントを作成します。" ma:contentTypeScope="" ma:versionID="139a567a7aae2539c7d5a2a8926109d8">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12e99b51832a477e8c67b48f2a04ada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JPFS0072-2018251719-902</_dlc_DocId>
    <_dlc_DocIdUrl xmlns="f0fc40b5-0137-413d-b08b-f14be2a0c0e4">
      <Url>https://lixilgroup.sharepoint.com/sites/JPFS0072/_layouts/15/DocIdRedir.aspx?ID=JPFS0072-2018251719-902</Url>
      <Description>JPFS0072-2018251719-902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655B66-3461-408B-89A4-9D5647401DD7}"/>
</file>

<file path=customXml/itemProps2.xml><?xml version="1.0" encoding="utf-8"?>
<ds:datastoreItem xmlns:ds="http://schemas.openxmlformats.org/officeDocument/2006/customXml" ds:itemID="{FF47987A-B8B0-4DED-A4FC-4A20D8FB8864}"/>
</file>

<file path=customXml/itemProps3.xml><?xml version="1.0" encoding="utf-8"?>
<ds:datastoreItem xmlns:ds="http://schemas.openxmlformats.org/officeDocument/2006/customXml" ds:itemID="{81A670A8-AC6C-4C6E-9043-ABA0D4F99ABD}"/>
</file>

<file path=customXml/itemProps4.xml><?xml version="1.0" encoding="utf-8"?>
<ds:datastoreItem xmlns:ds="http://schemas.openxmlformats.org/officeDocument/2006/customXml" ds:itemID="{CEC17B60-93A0-4EB6-8868-6B2745C5996A}"/>
</file>

<file path=docProps/app.xml><?xml version="1.0" encoding="utf-8"?>
<Properties xmlns="http://schemas.openxmlformats.org/officeDocument/2006/extended-properties" xmlns:vt="http://schemas.openxmlformats.org/officeDocument/2006/docPropsVTypes">
  <Application>Microsoft Excel Online</Application>
  <Manager/>
  <Company>LIXIL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大利 知之(Tomoyuki Otoshi)</dc:creator>
  <cp:keywords/>
  <dc:description/>
  <cp:lastModifiedBy>北 みの里(Minori Kita)</cp:lastModifiedBy>
  <cp:revision/>
  <dcterms:created xsi:type="dcterms:W3CDTF">2023-05-22T02:24:19Z</dcterms:created>
  <dcterms:modified xsi:type="dcterms:W3CDTF">2023-05-23T08:31:49Z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478a40c0-464a-4e9b-b93f-f5042d558845</vt:lpwstr>
  </property>
  <property fmtid="{D5CDD505-2E9C-101B-9397-08002B2CF9AE}" pid="4" name="MediaServiceImageTags">
    <vt:lpwstr/>
  </property>
</Properties>
</file>